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ileserver\share\部門別\06_評価\04_QI事業\312.医療の質可視化プロジェクト\2024年度\03.よくある質問\"/>
    </mc:Choice>
  </mc:AlternateContent>
  <xr:revisionPtr revIDLastSave="0" documentId="13_ncr:1_{AD96065C-B4B7-4FD5-BCE8-CFD15C71C91F}" xr6:coauthVersionLast="47" xr6:coauthVersionMax="47" xr10:uidLastSave="{00000000-0000-0000-0000-000000000000}"/>
  <workbookProtection workbookAlgorithmName="SHA-512" workbookHashValue="xp2lD5ygb/bGfWhoX+tk3q0MAaY0tYXdeAr+unBFxu7+naG7hCZYHX2n1EC8ulLqJ53teN8EOcYecxbLAuW7Vw==" workbookSaltValue="ltHHE9xTdlTwqaQ0UMZazw==" workbookSpinCount="100000" lockStructure="1"/>
  <bookViews>
    <workbookView xWindow="-120" yWindow="-120" windowWidth="29040" windowHeight="15720" xr2:uid="{54DAA665-560F-4D09-A796-2C453B7D3A90}"/>
  </bookViews>
  <sheets>
    <sheet name="DPCデータで計測する場合_0621" sheetId="18" r:id="rId1"/>
    <sheet name="DPCデータ以外で計測する場合_0621" sheetId="17" r:id="rId2"/>
  </sheets>
  <definedNames>
    <definedName name="_xlnm.Print_Area" localSheetId="0">DPCデータで計測する場合_0621!$A$1:$D$47</definedName>
    <definedName name="_xlnm.Print_Area" localSheetId="1">DPCデータ以外で計測する場合_0621!$A$1:$D$49</definedName>
    <definedName name="_xlnm.Print_Titles" localSheetId="0">DPCデータで計測する場合_0621!$4:$4</definedName>
    <definedName name="_xlnm.Print_Titles" localSheetId="1">DPCデータ以外で計測する場合_0621!$4:$4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17" l="1"/>
  <c r="A47" i="18"/>
  <c r="A36" i="18"/>
  <c r="A37" i="18"/>
  <c r="A38" i="18"/>
  <c r="A39" i="18"/>
  <c r="A40" i="18"/>
  <c r="A41" i="18"/>
  <c r="A42" i="18"/>
  <c r="A43" i="18"/>
  <c r="A44" i="18"/>
  <c r="A45" i="18"/>
  <c r="A35" i="18"/>
  <c r="A31" i="18"/>
  <c r="A32" i="18"/>
  <c r="A33" i="18"/>
  <c r="A30" i="18"/>
  <c r="A23" i="18"/>
  <c r="A24" i="18"/>
  <c r="A25" i="18"/>
  <c r="A26" i="18"/>
  <c r="A27" i="18"/>
  <c r="A28" i="18"/>
  <c r="A22" i="18"/>
  <c r="A49" i="17"/>
  <c r="A47" i="17"/>
  <c r="A46" i="17"/>
  <c r="A39" i="17"/>
  <c r="A40" i="17"/>
  <c r="A41" i="17"/>
  <c r="A42" i="17"/>
  <c r="A43" i="17"/>
  <c r="A44" i="17"/>
  <c r="A38" i="17"/>
  <c r="A30" i="17"/>
  <c r="A31" i="17"/>
  <c r="A32" i="17"/>
  <c r="A33" i="17"/>
  <c r="A36" i="17"/>
  <c r="A35" i="17"/>
  <c r="A29" i="17"/>
  <c r="A18" i="18"/>
  <c r="A19" i="18"/>
  <c r="A20" i="18"/>
  <c r="A17" i="18"/>
  <c r="A27" i="17"/>
  <c r="A22" i="17"/>
  <c r="A23" i="17"/>
  <c r="A24" i="17"/>
  <c r="A21" i="17"/>
  <c r="A15" i="18"/>
  <c r="A19" i="17"/>
  <c r="A14" i="18"/>
  <c r="A18" i="17"/>
  <c r="A17" i="17"/>
  <c r="A13" i="18"/>
  <c r="A12" i="18"/>
  <c r="A10" i="18"/>
  <c r="A16" i="17"/>
  <c r="A7" i="18" l="1"/>
  <c r="A8" i="18"/>
  <c r="A9" i="18"/>
  <c r="A6" i="18"/>
  <c r="A14" i="17"/>
  <c r="A15" i="17"/>
  <c r="A13" i="17"/>
  <c r="A10" i="17"/>
  <c r="A11" i="17"/>
  <c r="A7" i="17"/>
  <c r="A8" i="17"/>
  <c r="A6" i="17"/>
</calcChain>
</file>

<file path=xl/sharedStrings.xml><?xml version="1.0" encoding="utf-8"?>
<sst xmlns="http://schemas.openxmlformats.org/spreadsheetml/2006/main" count="230" uniqueCount="139">
  <si>
    <t>＊各指標の定義は、必ずしも標準的な診療・ケアを表現するものではない旨、ご留意ください。計測を通して、自院の取組を振り返る機会につなげてください。</t>
    <rPh sb="9" eb="10">
      <t>カナラ</t>
    </rPh>
    <phoneticPr fontId="1"/>
  </si>
  <si>
    <t>質問（Q）</t>
    <rPh sb="0" eb="2">
      <t>シツモン</t>
    </rPh>
    <phoneticPr fontId="1"/>
  </si>
  <si>
    <t>回答（A）</t>
    <rPh sb="0" eb="2">
      <t>カイトウ</t>
    </rPh>
    <phoneticPr fontId="1"/>
  </si>
  <si>
    <t>【全指標共通】</t>
    <rPh sb="1" eb="4">
      <t>ゼンシヒョウ</t>
    </rPh>
    <phoneticPr fontId="1"/>
  </si>
  <si>
    <t>自院の判断で、特定の診療科を計算式から除くような対応をおこなってもよろしいか。</t>
    <rPh sb="0" eb="2">
      <t>ジイン</t>
    </rPh>
    <phoneticPr fontId="1"/>
  </si>
  <si>
    <t>貴院のご判断で、特定の診療科を除外することは問題ありません。なお、フィードバックデータをご確認いただく際は、各施設によって計測対象に対するご判断が異なる旨ご留意ください。</t>
    <rPh sb="54" eb="57">
      <t>カクシセツ</t>
    </rPh>
    <phoneticPr fontId="1"/>
  </si>
  <si>
    <t>DPCデータの様式1のA様式（7日以内再入院）、B様式（DPC対象外病棟期間含む）は計測対象外とし、個々の入院期間のみ対象となるのか。</t>
    <rPh sb="42" eb="44">
      <t>ケイソク</t>
    </rPh>
    <phoneticPr fontId="1"/>
  </si>
  <si>
    <t>ご認識のとおりA様式、B様式は計測対象外とし、様式１の統括診療情報番号が０（入院サマリ）のレコードを対象とします。</t>
    <phoneticPr fontId="1"/>
  </si>
  <si>
    <t>救外死亡、COVID-19症例も計測対象データとしてみなしてよいか。</t>
    <phoneticPr fontId="1"/>
  </si>
  <si>
    <t>各指標で定められている定義は、病院機能評価の評価項目においても同じ解釈で良いか。</t>
    <rPh sb="0" eb="3">
      <t>カクシヒョウ</t>
    </rPh>
    <rPh sb="4" eb="5">
      <t>サダ</t>
    </rPh>
    <rPh sb="11" eb="13">
      <t>テイギ</t>
    </rPh>
    <phoneticPr fontId="1"/>
  </si>
  <si>
    <t>【安全管理・ケア指標 共通】</t>
    <phoneticPr fontId="1"/>
  </si>
  <si>
    <t>分母</t>
    <rPh sb="0" eb="2">
      <t>ブンボ</t>
    </rPh>
    <phoneticPr fontId="1"/>
  </si>
  <si>
    <t xml:space="preserve">「入院患者延べ数」について、1人の患者が5日間入院したら5カウントになるが、「入院数」ではないか。 </t>
    <phoneticPr fontId="1"/>
  </si>
  <si>
    <t>「入院患者延べ数」は、計測期間中の各日における「24時現在での入院患者数＋退院患者数」を合計した数になります。1人の患者が5日間入院したら、「5人日」となります。</t>
    <phoneticPr fontId="1"/>
  </si>
  <si>
    <t>日帰り入院の場合は「入院患者延べ数」に含めますか。</t>
    <phoneticPr fontId="1"/>
  </si>
  <si>
    <t>日帰り入院の患者は入院日の24時には在院していませんが、当日の退院患者に含まれるので、特に除外要件の記載がなければ、「1」とカウントします。
※CRM-01（d2以上の褥瘡発生率）では、日帰り入院は除外要件となります。</t>
    <phoneticPr fontId="1"/>
  </si>
  <si>
    <t>分子</t>
    <rPh sb="0" eb="2">
      <t>ブンシ</t>
    </rPh>
    <phoneticPr fontId="1"/>
  </si>
  <si>
    <t>分子の対象にインシデント影響度分類レベル0も含まれるか。</t>
    <rPh sb="3" eb="5">
      <t>タイショウ</t>
    </rPh>
    <rPh sb="12" eb="15">
      <t>エイキョウド</t>
    </rPh>
    <rPh sb="15" eb="17">
      <t>ブンルイ</t>
    </rPh>
    <phoneticPr fontId="1"/>
  </si>
  <si>
    <t>インシデント・アクシデント報告が提出されていれば、レベル0でも分子に含みます。</t>
    <phoneticPr fontId="1"/>
  </si>
  <si>
    <t>同一患者における同一転倒転落はまとめて1件とのことですが、1日においてでしょうか、それとも計測期間内においてでしょうか。</t>
    <rPh sb="45" eb="47">
      <t>ケイソク</t>
    </rPh>
    <phoneticPr fontId="1"/>
  </si>
  <si>
    <t>1日であっても、計測期間内であっても同一の転倒に対して、複数の職員からレポートが挙がってきた場合は「1件」とカウントします。また、期間内に同じ患者が複数回転倒している場合は個別にカウントします。</t>
    <phoneticPr fontId="1"/>
  </si>
  <si>
    <t>入院患者の転倒にリハビリ中の転倒は含みますか。リハビリ中の転倒はある程度仕方のない部分も入ってきてしまうため、数に入れてしまうと今回のプロジェクトの意図とは外れてしまうのではないかと考えています。</t>
    <phoneticPr fontId="1"/>
  </si>
  <si>
    <t>本指標では「インシデント・アクシデント報告が提出された入院中の転倒・転落」が分子の対象となりますので、リハビリ中の転倒でもインシデント・アクシデント報告が提出されていれば、対象となります。</t>
    <phoneticPr fontId="1"/>
  </si>
  <si>
    <t>【MSM-03 リスクレベルが「中」以上の手術を施行した患者の肺血栓症の予防対策】</t>
    <phoneticPr fontId="1"/>
  </si>
  <si>
    <t>リスクレベル「中」の定義が曖昧なので詳細を教えてほしい。</t>
    <phoneticPr fontId="1"/>
  </si>
  <si>
    <t>計測手順書及びマスターデータ（Excel）として提供しています。</t>
    <rPh sb="0" eb="6">
      <t>ケイソクテジュンショオヨ</t>
    </rPh>
    <rPh sb="24" eb="26">
      <t>テイキョウ</t>
    </rPh>
    <phoneticPr fontId="1"/>
  </si>
  <si>
    <t>計測対象期間中に退院されていれば、入院日が当該期間以前であっても、集計対象と考えてよろしいでしょうか。計測対象期間とEFファイルの対象期間は違うという認識でしょうか。</t>
    <rPh sb="21" eb="23">
      <t>トウガイ</t>
    </rPh>
    <rPh sb="51" eb="53">
      <t>ケイソク</t>
    </rPh>
    <rPh sb="53" eb="57">
      <t>タイショウキカン</t>
    </rPh>
    <phoneticPr fontId="1"/>
  </si>
  <si>
    <t>ご認識のとおり、入院日が計測対象期間以前であっても、計測対象期間中に退院された場合は集計対象となります。
また、当該指標は、分子のカウントにおいて「EFファイルを参照し、当該入院期間中に…」と指定しておりますので、計測対象期間とEFファイルの対象期間は異なります。</t>
    <rPh sb="14" eb="16">
      <t>タイショウ</t>
    </rPh>
    <rPh sb="28" eb="30">
      <t>タイショウ</t>
    </rPh>
    <rPh sb="109" eb="111">
      <t>タイショウ</t>
    </rPh>
    <phoneticPr fontId="1"/>
  </si>
  <si>
    <t>手術は実施したが算定できなかった場合も含めるという解釈でよいか。</t>
    <phoneticPr fontId="1"/>
  </si>
  <si>
    <t>手術を実施した場合は、算定の有無に関わらずカウントしてください。</t>
    <phoneticPr fontId="1"/>
  </si>
  <si>
    <t>一人の患者に複数回手術を行った場合はどのように扱うのか。</t>
    <phoneticPr fontId="1"/>
  </si>
  <si>
    <t>区分1(15歳以上）の年齢の上限は特に定められていないか。区分2が40歳以上のため、区分1が15歳～39歳とも解釈できる。</t>
    <rPh sb="0" eb="2">
      <t>クブン</t>
    </rPh>
    <rPh sb="6" eb="7">
      <t>サイ</t>
    </rPh>
    <rPh sb="7" eb="9">
      <t>イジョウ</t>
    </rPh>
    <rPh sb="11" eb="13">
      <t>ネンレイ</t>
    </rPh>
    <rPh sb="14" eb="16">
      <t>ジョウゲン</t>
    </rPh>
    <rPh sb="17" eb="18">
      <t>トク</t>
    </rPh>
    <rPh sb="19" eb="20">
      <t>サダ</t>
    </rPh>
    <rPh sb="29" eb="31">
      <t>クブン</t>
    </rPh>
    <rPh sb="35" eb="36">
      <t>サイ</t>
    </rPh>
    <rPh sb="36" eb="38">
      <t>イジョウ</t>
    </rPh>
    <rPh sb="42" eb="44">
      <t>クブン</t>
    </rPh>
    <rPh sb="48" eb="49">
      <t>サイ</t>
    </rPh>
    <phoneticPr fontId="3"/>
  </si>
  <si>
    <t>区分1の年齢の上限は特にありません。</t>
    <rPh sb="0" eb="2">
      <t>クブン</t>
    </rPh>
    <rPh sb="4" eb="6">
      <t>ネンレイ</t>
    </rPh>
    <rPh sb="7" eb="9">
      <t>ジョウゲン</t>
    </rPh>
    <rPh sb="10" eb="11">
      <t>トク</t>
    </rPh>
    <phoneticPr fontId="3"/>
  </si>
  <si>
    <t>薬剤リストについて、別表3（HOTマスターをもとに作ったリスト）にない薬剤も使っている場合、分子の対象になるか。</t>
    <phoneticPr fontId="3"/>
  </si>
  <si>
    <t>別表3はあくまで参考です。計測手順書に記載の「薬価基準コード」に該当する薬剤であれば対象になります。</t>
    <rPh sb="19" eb="21">
      <t>キサイ</t>
    </rPh>
    <rPh sb="23" eb="27">
      <t>ヤッカキジュン</t>
    </rPh>
    <rPh sb="32" eb="34">
      <t>ガイトウ</t>
    </rPh>
    <rPh sb="36" eb="38">
      <t>ヤクザイ</t>
    </rPh>
    <rPh sb="42" eb="44">
      <t>タイショウ</t>
    </rPh>
    <phoneticPr fontId="3"/>
  </si>
  <si>
    <t>術中のみに抗凝固薬を使用した場合であっても「抗凝固薬の使用あり」としてよいものなのでしょうか。</t>
  </si>
  <si>
    <t>分子は、「分母のうち、肺血栓塞栓症の予防対策が実施された患者数」ですので、
術中のみに抗凝固薬を使用した場合であっても、肺塞栓予防対策として抗凝固薬を使用した場合は分子に該当します。</t>
    <phoneticPr fontId="1"/>
  </si>
  <si>
    <t>【感染管理指標 共通】</t>
    <rPh sb="1" eb="7">
      <t>カンセンカンリシヒョウ</t>
    </rPh>
    <rPh sb="8" eb="10">
      <t>キョウツウ</t>
    </rPh>
    <phoneticPr fontId="1"/>
  </si>
  <si>
    <t>JANISやJ-SIPHEのデータを使用してもよければデータ作成が容易だが活用できないのか。</t>
    <phoneticPr fontId="1"/>
  </si>
  <si>
    <t>感染管理サーベイランスにおいてすでに計測した値で、本プロジェクトの感染管理指標の定義に合致しているものがあれば、利用して構いません。</t>
  </si>
  <si>
    <t>【IFC-01 血液培養2セット実施率】</t>
    <phoneticPr fontId="1"/>
  </si>
  <si>
    <t>データソース</t>
    <phoneticPr fontId="1"/>
  </si>
  <si>
    <t>本指標は、入院と外来両方のEFファイルを用いて計測するのか。</t>
    <rPh sb="0" eb="3">
      <t>ホンシヒョウ</t>
    </rPh>
    <rPh sb="8" eb="10">
      <t>ガイライ</t>
    </rPh>
    <rPh sb="10" eb="12">
      <t>リョウホウ</t>
    </rPh>
    <rPh sb="20" eb="21">
      <t>モチ</t>
    </rPh>
    <rPh sb="23" eb="25">
      <t>ケイソク</t>
    </rPh>
    <phoneticPr fontId="1"/>
  </si>
  <si>
    <t>入院と外来両方のEFファイルが対象となります。</t>
    <rPh sb="15" eb="17">
      <t>タイショウ</t>
    </rPh>
    <phoneticPr fontId="1"/>
  </si>
  <si>
    <t>分母/分子</t>
    <rPh sb="0" eb="2">
      <t>ブンボ</t>
    </rPh>
    <rPh sb="3" eb="5">
      <t>ブンシ</t>
    </rPh>
    <phoneticPr fontId="1"/>
  </si>
  <si>
    <t>集計単位は【日数】とあります。計算式の分母に関して、集計自体を患者数ではなく、同日複数人実施していても1日〔毎月最大値は30日(31日)〕としてカウントすると認識してよろしいでしょうか。
また、計算式の分子に関して、同日複数人血液培養実施していた場合、ひとりでも2セット採取していれば1日(例えば同日3人血液培養実施し、2セット採取は1人いた場合）とカウントされるでしょうか。</t>
    <phoneticPr fontId="1"/>
  </si>
  <si>
    <t>当該指標の実施回数は、1患者1日で合計します。したがって、考え方としては同日の朝・夕に実施された場合は同日に2回とカウントできます。</t>
    <rPh sb="0" eb="2">
      <t>トウガイ</t>
    </rPh>
    <phoneticPr fontId="1"/>
  </si>
  <si>
    <t>1人の患者の右手と左腕に、それぞれオーダがある場合は2件とカウントするのか。
それとも1件とカウントするのか。</t>
    <phoneticPr fontId="1"/>
  </si>
  <si>
    <t>同日に血液を2か所以上から採取した場合、当該日を「1日に2回以上実施した日」としてカウントします。</t>
    <phoneticPr fontId="1"/>
  </si>
  <si>
    <t>【IFC-02 広域スペクトル抗菌薬使用時の細菌培養実施率】</t>
    <phoneticPr fontId="1"/>
  </si>
  <si>
    <t>「広域スペクトル抗菌薬」の指定（一覧）はあるか。</t>
    <phoneticPr fontId="1"/>
  </si>
  <si>
    <t>EFファイルを元にしたデータ抽出において、手術時に使用した抗菌薬は計算対象となるか。</t>
    <phoneticPr fontId="1"/>
  </si>
  <si>
    <t>入院中の手術時に手順書に記載の広域抗菌薬を使用した場合は、対象となります。</t>
    <phoneticPr fontId="1"/>
  </si>
  <si>
    <t>分母</t>
  </si>
  <si>
    <t>計測対象期間中に退院した患者が計測対象期間よりも前に抗菌薬を投与された場合、分母はどのように捉えたらよいか。</t>
    <phoneticPr fontId="1"/>
  </si>
  <si>
    <t>本指標の分母は、計測期間中に抗菌薬が投与された患者になりますので、計測期間外に投与された事例は分母の対象外となります。</t>
  </si>
  <si>
    <t>1名の患者に対して、対象となる広域スペクトラムの抗菌薬を複数種類使用した場合も分母は1としてカウントしてよろしいでしょうか。</t>
    <phoneticPr fontId="1"/>
  </si>
  <si>
    <t>分母は実患者数です。そのため、1名の患者に対し複数種類の薬剤が処方された場合は「1」とカウントします。</t>
    <phoneticPr fontId="1"/>
  </si>
  <si>
    <t>同一患者が同月に複数回入退院し、その都度対象となる広域スペクトラムの抗菌薬を使用した場合、入退院の回数に併せて分母を複数カウントしてよろしいでしょうか。</t>
    <phoneticPr fontId="1"/>
  </si>
  <si>
    <t>ご認識のとおり、入退院の回数にあわせてカウントをお願いします。ただし、退院日当日に再入院した場合は、計測の対象外となります。</t>
    <phoneticPr fontId="1"/>
  </si>
  <si>
    <t>分子（分母のうち、入院日以降抗菌薬処方日までの間に細菌培養同定検査が実施された患者数）について、抗菌薬の処方日と細菌培養の同定検査日が同じ日の場合も分子に含みますか？</t>
    <phoneticPr fontId="1"/>
  </si>
  <si>
    <t>同日の場合も分子に含みます。</t>
    <rPh sb="0" eb="2">
      <t>ドウジツ</t>
    </rPh>
    <rPh sb="3" eb="5">
      <t>バアイ</t>
    </rPh>
    <rPh sb="6" eb="8">
      <t>ブンシ</t>
    </rPh>
    <rPh sb="9" eb="10">
      <t>フク</t>
    </rPh>
    <phoneticPr fontId="1"/>
  </si>
  <si>
    <t>細菌培養同定検査を複数回実施した場合、患者数はどのようにカウントしたらよいか。</t>
    <rPh sb="0" eb="4">
      <t>サイキンバイヨウ</t>
    </rPh>
    <rPh sb="4" eb="8">
      <t>ドウテイケンサ</t>
    </rPh>
    <phoneticPr fontId="1"/>
  </si>
  <si>
    <t>1名の患者に対し、細菌培養同定検査を複数回実施した場合、分子は1とカウントします。</t>
    <phoneticPr fontId="1"/>
  </si>
  <si>
    <t>１つの入院期間において、広域抗菌薬Ａを投与する前には培養検査がされておらず、その後広域抗菌薬Ｂに変更する前に培養検査をした場合、分子は1とカウントするのか。</t>
    <rPh sb="12" eb="14">
      <t>コウイキ</t>
    </rPh>
    <rPh sb="41" eb="43">
      <t>コウイキ</t>
    </rPh>
    <phoneticPr fontId="1"/>
  </si>
  <si>
    <t>1つの入院期間において、広域抗菌薬の処方前に培養検査が行われた場合、分子は1とカウントします。
なお、広域抗菌薬Aの投与前検査が未実施という点については、院内における取り扱いを再度ご確認ください。</t>
    <phoneticPr fontId="1"/>
  </si>
  <si>
    <t>特定機能病院は「D025基本的検体検査実施料」を算定しております。実施料には、微生物学的検査が含まれるため、「D018細菌培養同定検査」をデータ上抽出できません。
DPCデータ・レセプトデータだけではなく、オーダー実績等で補正して算出すればよろしいでしょうか。</t>
    <phoneticPr fontId="1"/>
  </si>
  <si>
    <t>抗菌薬投与時よりも相当前に細菌培養同定検査をしていた場合、両者に関連性は考えられないようなケースもすべてカウントするのか。</t>
    <rPh sb="13" eb="17">
      <t>サイキンバイヨウ</t>
    </rPh>
    <rPh sb="17" eb="19">
      <t>ドウテイ</t>
    </rPh>
    <phoneticPr fontId="1"/>
  </si>
  <si>
    <t>指標の趣旨から考えて両者に関係性がないと思われる場合は、貴院のご判断で除外いただいて問題ありません。</t>
    <rPh sb="0" eb="2">
      <t>シヒョウ</t>
    </rPh>
    <rPh sb="10" eb="12">
      <t>リョウシャ</t>
    </rPh>
    <rPh sb="13" eb="16">
      <t>カンケイセイ</t>
    </rPh>
    <rPh sb="20" eb="21">
      <t>オモ</t>
    </rPh>
    <rPh sb="24" eb="26">
      <t>バアイ</t>
    </rPh>
    <rPh sb="35" eb="37">
      <t>ジョガイ</t>
    </rPh>
    <rPh sb="42" eb="44">
      <t>モンダイ</t>
    </rPh>
    <phoneticPr fontId="3"/>
  </si>
  <si>
    <t>広域抗菌スペクトラムの抗菌薬投与前であれば、いずれの細菌培養検査であっても提出されていれば分子に含むということでよろしいでしょうか。例えば、肺炎に対して抗菌薬を使用する場合、痰培養を提出せずに尿培養を提出している場合であっても分子にカウントしてよろしいでしょうか。</t>
    <phoneticPr fontId="1"/>
  </si>
  <si>
    <t>入院日から広域抗菌薬投与日までの期間に、D018$に該当する細菌培養同定検査がひとつでも行われている場合は、分子に含みます。そのため、例示いただいた事例の場合も分子にカウントします。該当する細菌培養同定検査は、別途配布しているマスターデータをご参照ください。</t>
    <rPh sb="105" eb="107">
      <t>ベット</t>
    </rPh>
    <rPh sb="107" eb="109">
      <t>ハイフ</t>
    </rPh>
    <phoneticPr fontId="1"/>
  </si>
  <si>
    <t>【IFC-03 手術開始前1時間以内の予防的抗菌薬投与率】</t>
    <phoneticPr fontId="1"/>
  </si>
  <si>
    <t>本指標は、入院と外来両方のデータが対象になるのか。</t>
    <rPh sb="0" eb="3">
      <t>ホンシヒョウ</t>
    </rPh>
    <rPh sb="8" eb="10">
      <t>ガイライ</t>
    </rPh>
    <rPh sb="10" eb="12">
      <t>リョウホウ</t>
    </rPh>
    <rPh sb="17" eb="19">
      <t>タイショウ</t>
    </rPh>
    <phoneticPr fontId="1"/>
  </si>
  <si>
    <t>元々手術前から抗菌薬を投与されている症例には、予防的抗菌薬とは異なる方法で抗菌薬が投与されています。
例)元々感染症治療のため抗菌薬が１日２回（朝・夕）静脈投与されており、朝（手術開始前1時間以上前）の抗菌薬が投与されたのち、手術が行われた。
このような症例は、当該指標の対象にならないと判断してよろしいでしょうか？</t>
    <phoneticPr fontId="1"/>
  </si>
  <si>
    <t>投与時間が不明な症例は、分母には含めて分子からは除外してください。</t>
    <phoneticPr fontId="1"/>
  </si>
  <si>
    <t>本指標の分子は、手術開始1時間以内に投与が「開始」された件数ですので、それよりも前に投与が開始されたケースは、分子に含まれません。</t>
    <phoneticPr fontId="1"/>
  </si>
  <si>
    <t>【CRM-01 d2（真皮までの損傷）以上の褥瘡発生率】</t>
    <phoneticPr fontId="1"/>
  </si>
  <si>
    <t>分母の入院患者延べ数について、24時現在に在院していた患者数だけでよいでしょうか。
他の指標（入院患者の転倒・転落発生率）では24時現在に在院していた患者数および退院患者数が含まれています。</t>
    <rPh sb="44" eb="46">
      <t>シヒョウ</t>
    </rPh>
    <phoneticPr fontId="3"/>
  </si>
  <si>
    <t>褥瘡ができる要因として、自重によるもの（寝たきりで自身の体重でなるもの）と医療材料の圧迫損傷によるもの（カーゼや包帯によってできるもの）の２つが考えられるが、院内新規褥瘡発生患者を算出するにあたり、褥瘡患者の定義はあるか。</t>
    <rPh sb="72" eb="73">
      <t>カンガ</t>
    </rPh>
    <phoneticPr fontId="1"/>
  </si>
  <si>
    <t>本プロジェクトでは、褥瘡の原因を問いませんので、２つの要因をあわせて計測・提出してください。
なお、院内で改善活動を進めるにあたり原因別に考えることが有用と考える場合は、院内分析用にデータを区分しておくことは構いません。</t>
    <rPh sb="27" eb="29">
      <t>ヨウイン</t>
    </rPh>
    <rPh sb="69" eb="70">
      <t>カンガ</t>
    </rPh>
    <phoneticPr fontId="1"/>
  </si>
  <si>
    <t>複数褥瘡を持つ患者の場合、一番深いものを１とカウントすればよいか。</t>
    <phoneticPr fontId="1"/>
  </si>
  <si>
    <t>分子の単位は患者数ですので、計測対象期間中に複数褥瘡が発生し、そのうち１つでもd2以上の褥瘡があれば、１とカウントしてください。</t>
    <phoneticPr fontId="1"/>
  </si>
  <si>
    <t>同じ患者に新たに、d2以上の褥瘡ができたとしても、すでに別の部位でカウントしている場合は新規発生ではないと捉えてよいか。</t>
    <rPh sb="0" eb="1">
      <t>オナ</t>
    </rPh>
    <rPh sb="2" eb="4">
      <t>カンジャ</t>
    </rPh>
    <rPh sb="41" eb="43">
      <t>バアイ</t>
    </rPh>
    <phoneticPr fontId="1"/>
  </si>
  <si>
    <t>分子の単位は患者数ですので、計測対象期間中に異なる部位に発生した場合、１とカウントしてください。
ただし、計測対象期間より前に褥瘡の院内発生が確認されている患者は計測の対象外です。</t>
    <phoneticPr fontId="1"/>
  </si>
  <si>
    <t>計測期間内に同じ部位に発生したd2以上の褥瘡を３回確認しても、１とカウントするのか。</t>
    <rPh sb="0" eb="5">
      <t>ケイソクキカンナイ</t>
    </rPh>
    <rPh sb="6" eb="7">
      <t>オナ</t>
    </rPh>
    <rPh sb="8" eb="10">
      <t>ブイ</t>
    </rPh>
    <rPh sb="11" eb="13">
      <t>ハッセイ</t>
    </rPh>
    <rPh sb="17" eb="19">
      <t>イジョウ</t>
    </rPh>
    <rPh sb="20" eb="22">
      <t>ジョクソウ</t>
    </rPh>
    <rPh sb="24" eb="25">
      <t>カイ</t>
    </rPh>
    <rPh sb="25" eb="27">
      <t>カクニン</t>
    </rPh>
    <phoneticPr fontId="1"/>
  </si>
  <si>
    <t>分子は患者単位ですので、いずれの場合も１とカウントしてください。</t>
    <phoneticPr fontId="1"/>
  </si>
  <si>
    <t>計測期間内に複数の入退院履歴がある患者の場合、分子、分母ともに患者数をカウントするのでしょうか？
それとも3回入退院の履歴があれば入退院毎に分母・分子をカウントするのでしょうか？</t>
    <phoneticPr fontId="1"/>
  </si>
  <si>
    <t>対象患者は精神科や小児病棟、NICUの入院患者も含むのか。　</t>
    <phoneticPr fontId="1"/>
  </si>
  <si>
    <t>本指標は、すべての入院患者が対象ですので、精神科や小児病棟、NICUの入院患者も含みます。</t>
    <phoneticPr fontId="1"/>
  </si>
  <si>
    <t>除外条件に指定がなければ、救外死亡、COVID-19症例も含みます。</t>
    <rPh sb="2" eb="4">
      <t>ジョウケン</t>
    </rPh>
    <phoneticPr fontId="1"/>
  </si>
  <si>
    <t>各指標の分子・分母の解釈は、診療報酬上の規定やDPC退院患者調査の調査仕様に準拠しています。必ずしも病院機能評価項目と同じとは限りません。</t>
  </si>
  <si>
    <t>【MSM-01 転倒・転落発生率】</t>
    <phoneticPr fontId="1"/>
  </si>
  <si>
    <t>計測対象期間外に報告されたものでも、計測対象期間中に転倒・転落が発生した場合は、対象に含みますか？</t>
    <phoneticPr fontId="1"/>
  </si>
  <si>
    <t>はい。対象に含みます。</t>
    <phoneticPr fontId="1"/>
  </si>
  <si>
    <t>転倒・転落の発生場所や発生状況によるカウントの留意点はありますか？</t>
    <phoneticPr fontId="1"/>
  </si>
  <si>
    <t>以下の場合も分子に含みます。
a)医療スタッフによる介助時や移動時の転倒・転落によるもの
b)医療施設の敷地外や外泊中の転倒・転落によるもの
c)意図的な転倒・転落によるもの</t>
    <phoneticPr fontId="1"/>
  </si>
  <si>
    <t>同一患者における複数回の転倒・転落はまとめて一回とカウントしますか？</t>
    <phoneticPr fontId="1"/>
  </si>
  <si>
    <t>いいえ。同一患者における複数回の転倒・転落によるものは個別にカウントします。</t>
    <phoneticPr fontId="1"/>
  </si>
  <si>
    <t>同一患者における同一転倒・転落に対し複数のインシデント・アクシデント報告が提出された場合はどうなりますか？</t>
    <phoneticPr fontId="1"/>
  </si>
  <si>
    <t>同一患者における同一転倒・転落に対し複数のインシデント・アクシデント報告が提出された場合には、まとめて1件とカウントします。</t>
    <phoneticPr fontId="1"/>
  </si>
  <si>
    <t>【MSM-02 転倒転落によるインシデント影響度分類レベル3b以上の発生率】</t>
    <phoneticPr fontId="1"/>
  </si>
  <si>
    <t>はい。対象に含みます。</t>
  </si>
  <si>
    <t>いいえ。入院のみのデータが対象となります。</t>
    <rPh sb="13" eb="15">
      <t>タイショウ</t>
    </rPh>
    <phoneticPr fontId="1"/>
  </si>
  <si>
    <t>当該指標はSSI（手術部位感染）を予防するために抗菌薬を投与した場合を対象とします。したがって、もともと感染症治療の目的で抗菌薬が投与されている場合は、当該指標の対象から除外します。</t>
  </si>
  <si>
    <t>分母の対象は、計測対象期間に退院した患者のうち全身麻酔でおこなった手術件数でしょうか？もしくは、計測対象期間中に全身麻酔で行った手術件数でしょうか？</t>
    <rPh sb="0" eb="2">
      <t>ブンボ</t>
    </rPh>
    <rPh sb="3" eb="5">
      <t>タイショウ</t>
    </rPh>
    <rPh sb="7" eb="9">
      <t>ケイソク</t>
    </rPh>
    <rPh sb="23" eb="27">
      <t>ゼンシンマスイ</t>
    </rPh>
    <rPh sb="48" eb="50">
      <t>ケイソク</t>
    </rPh>
    <rPh sb="56" eb="60">
      <t>ゼンシンマスイ</t>
    </rPh>
    <phoneticPr fontId="1"/>
  </si>
  <si>
    <t>投与時間のカルテ記載が残っていないため、分子に含められず計測値が低くなっております。
このような場合は、分母から外すことは可能でしょうか。</t>
    <phoneticPr fontId="1"/>
  </si>
  <si>
    <t>同一患者に対して、同時に複数の手術が行われた場合や、同一日に複数回の全身麻酔手術を行った場合は、どのようにカウントしますか？</t>
    <phoneticPr fontId="1"/>
  </si>
  <si>
    <t>同一患者に対して、同時に複数の手術が行われた場合は、算定件数に関わらず１件とカウントします。同一日に複数回の全身麻酔手術を行った場合は、最初の１件のみをカウントします。</t>
    <phoneticPr fontId="1"/>
  </si>
  <si>
    <t>予防的抗菌薬の種類に制限はありますか？</t>
    <phoneticPr fontId="1"/>
  </si>
  <si>
    <t>抗菌薬の種類は問いません。</t>
    <rPh sb="0" eb="3">
      <t>コウキンヤク</t>
    </rPh>
    <rPh sb="4" eb="6">
      <t>シュルイ</t>
    </rPh>
    <rPh sb="7" eb="8">
      <t>ト</t>
    </rPh>
    <phoneticPr fontId="1"/>
  </si>
  <si>
    <t>予防的抗菌薬の投与方法に制限はありますか？</t>
    <phoneticPr fontId="1"/>
  </si>
  <si>
    <t>抗菌薬の投与方法は問いません。</t>
    <phoneticPr fontId="1"/>
  </si>
  <si>
    <t>手術開始2時間前から点滴で予防的抗菌薬を投与しているケースは分子に含まれるか。</t>
    <rPh sb="10" eb="12">
      <t>テンテキ</t>
    </rPh>
    <rPh sb="13" eb="19">
      <t>ヨボウテキコウキンヤク</t>
    </rPh>
    <phoneticPr fontId="1"/>
  </si>
  <si>
    <t>同一患者において、計測対象期間中に褥瘡が再発や、異なる部位に発生した場合は、どのようにカウントしますか？</t>
    <phoneticPr fontId="1"/>
  </si>
  <si>
    <t>同一患者において、褥瘡が計測期間中に再発や、異なる部位に発生した場合でも、１人とカウントします。</t>
    <phoneticPr fontId="1"/>
  </si>
  <si>
    <t>NPAUP分類では、分子の計測対象はどの範囲となりますか？</t>
    <phoneticPr fontId="1"/>
  </si>
  <si>
    <t>NPAUP分類の場合は「ステージⅡ以上」を分子の対象とします。</t>
    <phoneticPr fontId="1"/>
  </si>
  <si>
    <t>【CRM-02 65歳以上の患者の入院早期の栄養アセスメント実施割合】</t>
    <phoneticPr fontId="1"/>
  </si>
  <si>
    <t>計測期間内に複数の入退院歴がある患者の場合、入退院ごとに分母・分子をカウントしてください。</t>
    <phoneticPr fontId="2"/>
  </si>
  <si>
    <t>「入院早期の栄養アセスメント」というのは、「早期栄養介入管理加算」の対象患者か。それとも６５歳以上の入院患者全員か。</t>
    <phoneticPr fontId="1"/>
  </si>
  <si>
    <t>加算取得に関係なく、65歳以上の退院患者が分母の対象になります。</t>
    <rPh sb="21" eb="23">
      <t>ブンボ</t>
    </rPh>
    <rPh sb="24" eb="26">
      <t>タイショウ</t>
    </rPh>
    <phoneticPr fontId="1"/>
  </si>
  <si>
    <t>【CRM-03 身体的拘束の実施率】</t>
    <phoneticPr fontId="1"/>
  </si>
  <si>
    <t>原則、算出元のDPCデータの値を用いて、計測手順書に沿って算出してください。
なお、貴院のご判断で特定の診療科を除外しても問題ありませんが、その場合は、フィードバックデータをご確認いただく際に、各施設によって計測対象に対するご判断が異なる旨ご留意ください。</t>
  </si>
  <si>
    <t>DPCデータを用いて計測する場合の対象範囲は、DPC退院患者調査の調査仕様に準拠しています。したがって、様式1を用いて計測する場合は、「2024年度DPCの評価・検証等に係る調査（退院患者調査）実施説明資料」の「様式１ (1)対象範囲」をご確認ください。
様式3を用いて計測する場合は、全患者が対象です。</t>
  </si>
  <si>
    <t>DPCデータ（様式1または様式3）と、サーベイランスデータのいずれでも記入できる場合は、どれを使用すればよいのか。</t>
    <phoneticPr fontId="1"/>
  </si>
  <si>
    <t>使用するデータソースの選択は任意です。ただし、本プロジェクトでは医療の質改善活動にむけて時系列比較を重要視しておりますので、なるべく同一のデータソースを継続的に選択いただくことを推奨します。</t>
    <rPh sb="0" eb="2">
      <t>シヨウ</t>
    </rPh>
    <rPh sb="11" eb="13">
      <t>センタク</t>
    </rPh>
    <rPh sb="14" eb="16">
      <t>ニンイ</t>
    </rPh>
    <rPh sb="23" eb="24">
      <t>ホン</t>
    </rPh>
    <rPh sb="32" eb="34">
      <t>イリョウ</t>
    </rPh>
    <rPh sb="35" eb="36">
      <t>シツ</t>
    </rPh>
    <rPh sb="36" eb="38">
      <t>カイゼン</t>
    </rPh>
    <rPh sb="38" eb="40">
      <t>カツドウ</t>
    </rPh>
    <rPh sb="44" eb="47">
      <t>ジケイレツ</t>
    </rPh>
    <rPh sb="47" eb="49">
      <t>ヒカク</t>
    </rPh>
    <rPh sb="50" eb="53">
      <t>ジュウヨウシ</t>
    </rPh>
    <rPh sb="78" eb="79">
      <t>テキ</t>
    </rPh>
    <rPh sb="80" eb="82">
      <t>センタク</t>
    </rPh>
    <rPh sb="89" eb="91">
      <t>スイショウ</t>
    </rPh>
    <phoneticPr fontId="1"/>
  </si>
  <si>
    <t>（様式３で入力する場合）計測対象期間外に報告されたものでも、計測対象期間中に転倒・転落が発生した場合は、対象に含みますか？</t>
    <rPh sb="1" eb="3">
      <t>ヨウシキ</t>
    </rPh>
    <rPh sb="5" eb="7">
      <t>ニュウリョク</t>
    </rPh>
    <rPh sb="9" eb="11">
      <t>バアイ</t>
    </rPh>
    <phoneticPr fontId="1"/>
  </si>
  <si>
    <t>分母の定義は「患者数」ですので、同一患者に複数回手術しても「１」とカウントしてください。</t>
    <rPh sb="3" eb="5">
      <t>テイギ</t>
    </rPh>
    <rPh sb="7" eb="10">
      <t>カンジャスウ</t>
    </rPh>
    <rPh sb="16" eb="18">
      <t>ドウイツ</t>
    </rPh>
    <rPh sb="18" eb="20">
      <t>カンジャ</t>
    </rPh>
    <rPh sb="21" eb="24">
      <t>フクスウカイ</t>
    </rPh>
    <rPh sb="24" eb="26">
      <t>シュジュツ</t>
    </rPh>
    <phoneticPr fontId="1"/>
  </si>
  <si>
    <t>分子/分母</t>
    <rPh sb="0" eb="2">
      <t>ブンシ</t>
    </rPh>
    <rPh sb="3" eb="5">
      <t>ブンボ</t>
    </rPh>
    <phoneticPr fontId="1"/>
  </si>
  <si>
    <t>DPCデータを用いて計測する場合の対象範囲は、DPC退院患者調査の調査仕様に準拠しています。
当該指標は様式1を用いて計測しますので、「2024年度DPCの評価・検証等に係る調査（退院患者調査）実施説明資料」の「様式１ (1)対象範囲」をご確認ください。</t>
  </si>
  <si>
    <t>令和６年９月までの経過措置を取っている特定機能病院の場合は、検査オーダーや広域抗菌薬投与の状況がわかる資料を用いて算出してください。なお、経過措置については厚生労働省「令和6年度診療報酬改定の概要 入院Ⅴ(DPC/PDPS・短期滞在手術等）」(令和6年3月5日版)
 ( https://www.mhlw.go.jp/content/12400000/001221678.pdf#page=40 ) をご確認ください。</t>
    <phoneticPr fontId="1"/>
  </si>
  <si>
    <t>「計測対象期間中に行った全身麻酔手術件数」が対象です。さらに、このうち、予防的抗菌薬投与が実施された手術件数が分母となります。</t>
    <phoneticPr fontId="1"/>
  </si>
  <si>
    <t>基本的に本指標も「当日の24時現在入院している患者及び退院患者数を合計した延べ人数」でカウントしてください。ただし、本指標の分母には除外条件があります。詳しくは計測手順書をご確認ください。</t>
    <phoneticPr fontId="1"/>
  </si>
  <si>
    <r>
      <t>計測手順書では、</t>
    </r>
    <r>
      <rPr>
        <b/>
        <u/>
        <sz val="11"/>
        <color theme="1"/>
        <rFont val="HG丸ｺﾞｼｯｸM-PRO"/>
        <family val="3"/>
        <charset val="128"/>
      </rPr>
      <t>1患者あたり1日ごとに実施した日数</t>
    </r>
    <r>
      <rPr>
        <sz val="11"/>
        <color theme="1"/>
        <rFont val="HG丸ｺﾞｼｯｸM-PRO"/>
        <family val="3"/>
        <charset val="128"/>
      </rPr>
      <t>を集計します。
・</t>
    </r>
    <r>
      <rPr>
        <b/>
        <u/>
        <sz val="11"/>
        <color theme="1"/>
        <rFont val="HG丸ｺﾞｼｯｸM-PRO"/>
        <family val="3"/>
        <charset val="128"/>
      </rPr>
      <t>分母は、同一日に複数人に実施している場合は、その患者の合計数を日数で計上</t>
    </r>
    <r>
      <rPr>
        <sz val="11"/>
        <color theme="1"/>
        <rFont val="HG丸ｺﾞｼｯｸM-PRO"/>
        <family val="3"/>
        <charset val="128"/>
      </rPr>
      <t>します。
・</t>
    </r>
    <r>
      <rPr>
        <b/>
        <u/>
        <sz val="11"/>
        <color theme="1"/>
        <rFont val="HG丸ｺﾞｼｯｸM-PRO"/>
        <family val="3"/>
        <charset val="128"/>
      </rPr>
      <t>分子は、同一日に2セット以上採取している患者の合計数を日数で計上</t>
    </r>
    <r>
      <rPr>
        <sz val="11"/>
        <color theme="1"/>
        <rFont val="HG丸ｺﾞｼｯｸM-PRO"/>
        <family val="3"/>
        <charset val="128"/>
      </rPr>
      <t>します。
計算方法を以下の例にてお示しいたします。
例）以下2名の入院患者がいる場合（〇で囲んだ数字は、血液培養の実施回数）
Aさん：1月1日に②回、同月2日に①回、同月3日に②回
Bさん：1月1日に②回、同月2日に②回
＊当該指標の分母は【5日】（たとえば1月1日の分母は1日ではなく【2日】となります）
＊当該指標の分子は【4日】
＊計測値は80％</t>
    </r>
    <rPh sb="38" eb="40">
      <t>ドウイチ</t>
    </rPh>
    <rPh sb="40" eb="41">
      <t>ニチ</t>
    </rPh>
    <rPh sb="52" eb="54">
      <t>バアイ</t>
    </rPh>
    <rPh sb="58" eb="60">
      <t>カンジャ</t>
    </rPh>
    <rPh sb="61" eb="64">
      <t>ゴウケイスウ</t>
    </rPh>
    <rPh sb="65" eb="67">
      <t>ニッスウ</t>
    </rPh>
    <rPh sb="68" eb="70">
      <t>ケイジョウ</t>
    </rPh>
    <rPh sb="80" eb="83">
      <t>ドウイチニチ</t>
    </rPh>
    <phoneticPr fontId="1"/>
  </si>
  <si>
    <r>
      <rPr>
        <b/>
        <sz val="20"/>
        <color rgb="FFFF0000"/>
        <rFont val="HG丸ｺﾞｼｯｸM-PRO"/>
        <family val="3"/>
        <charset val="128"/>
      </rPr>
      <t>L期間・DPCデータで計測する場合　　　　</t>
    </r>
    <r>
      <rPr>
        <sz val="11"/>
        <color rgb="FFFF0000"/>
        <rFont val="HG丸ｺﾞｼｯｸM-PRO"/>
        <family val="3"/>
        <charset val="128"/>
      </rPr>
      <t>2024年6月21日時点</t>
    </r>
    <phoneticPr fontId="1"/>
  </si>
  <si>
    <t xml:space="preserve">　よくある質問(計測手順編) </t>
    <rPh sb="5" eb="7">
      <t>シツモン</t>
    </rPh>
    <rPh sb="8" eb="13">
      <t>ケイソクテジュンヘン</t>
    </rPh>
    <phoneticPr fontId="1"/>
  </si>
  <si>
    <r>
      <rPr>
        <b/>
        <sz val="20"/>
        <color rgb="FFFF0000"/>
        <rFont val="HG丸ｺﾞｼｯｸM-PRO"/>
        <family val="3"/>
        <charset val="128"/>
      </rPr>
      <t>L期間・DPCデータ以外で計測する場合　　　　</t>
    </r>
    <r>
      <rPr>
        <sz val="11"/>
        <color rgb="FFFF0000"/>
        <rFont val="HG丸ｺﾞｼｯｸM-PRO"/>
        <family val="3"/>
        <charset val="128"/>
      </rPr>
      <t>2024年6月21日時点</t>
    </r>
    <phoneticPr fontId="1"/>
  </si>
  <si>
    <t xml:space="preserve">「血液培養オーダが1日に2件以上ある日数」とあるが、「朝」と「夕」で2回とカウントしてよいか。  </t>
    <phoneticPr fontId="1"/>
  </si>
  <si>
    <t>　よくある質問（計測手順編）　</t>
    <rPh sb="5" eb="7">
      <t>シツモン</t>
    </rPh>
    <rPh sb="8" eb="13">
      <t>ケイソクテジュンヘン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</si>
</sst>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ゴシック"/>
      <family val="2"/>
      <charset val="128"/>
    </font>
    <font>
      <sz val="6"/>
      <name val="ＭＳ ゴシック"/>
      <family val="2"/>
      <charset val="128"/>
    </font>
    <font>
      <b/>
      <sz val="11"/>
      <color rgb="FFFF0000"/>
      <name val="HG丸ｺﾞｼｯｸM-PRO"/>
      <family val="3"/>
      <charset val="128"/>
    </font>
    <font>
      <sz val="11"/>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1"/>
      <name val="HG丸ｺﾞｼｯｸM-PRO"/>
      <family val="3"/>
      <charset val="128"/>
    </font>
    <font>
      <sz val="18"/>
      <color theme="1"/>
      <name val="HG丸ｺﾞｼｯｸM-PRO"/>
      <family val="3"/>
      <charset val="128"/>
    </font>
    <font>
      <b/>
      <sz val="20"/>
      <color theme="1"/>
      <name val="HG丸ｺﾞｼｯｸM-PRO"/>
      <family val="3"/>
      <charset val="128"/>
    </font>
    <font>
      <b/>
      <sz val="14"/>
      <name val="HG丸ｺﾞｼｯｸM-PRO"/>
      <family val="3"/>
      <charset val="128"/>
    </font>
    <font>
      <i/>
      <sz val="14"/>
      <color theme="1"/>
      <name val="BIZ UDゴシック"/>
      <family val="3"/>
      <charset val="128"/>
    </font>
    <font>
      <b/>
      <u/>
      <sz val="11"/>
      <color theme="1"/>
      <name val="HG丸ｺﾞｼｯｸM-PRO"/>
      <family val="3"/>
      <charset val="128"/>
    </font>
    <font>
      <sz val="11"/>
      <color rgb="FF000000"/>
      <name val="HG丸ｺﾞｼｯｸM-PRO"/>
      <family val="3"/>
      <charset val="128"/>
    </font>
    <font>
      <b/>
      <sz val="20"/>
      <color rgb="FFFF0000"/>
      <name val="HG丸ｺﾞｼｯｸM-PRO"/>
      <family val="3"/>
      <charset val="128"/>
    </font>
    <font>
      <sz val="12"/>
      <color theme="1"/>
      <name val="BIZ UD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wrapText="1"/>
    </xf>
    <xf numFmtId="0" fontId="3" fillId="0" borderId="0" xfId="0" applyFont="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0" borderId="2"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wrapText="1"/>
    </xf>
    <xf numFmtId="55" fontId="5" fillId="0" borderId="0" xfId="0" applyNumberFormat="1" applyFont="1" applyAlignment="1">
      <alignment horizontal="right" vertical="center" wrapText="1"/>
    </xf>
    <xf numFmtId="0" fontId="8" fillId="0" borderId="0" xfId="0" applyFont="1">
      <alignment vertical="center"/>
    </xf>
    <xf numFmtId="0" fontId="3" fillId="0" borderId="1" xfId="0" applyFont="1" applyBorder="1">
      <alignment vertical="center"/>
    </xf>
    <xf numFmtId="0" fontId="10" fillId="0" borderId="0" xfId="0" applyFont="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lignment vertical="center"/>
    </xf>
    <xf numFmtId="0" fontId="0" fillId="3" borderId="0" xfId="0" applyFill="1">
      <alignment vertical="center"/>
    </xf>
    <xf numFmtId="0" fontId="0" fillId="4" borderId="0" xfId="0" applyFill="1">
      <alignment vertical="center"/>
    </xf>
    <xf numFmtId="0" fontId="3" fillId="0" borderId="4" xfId="0" applyFont="1" applyBorder="1" applyAlignment="1">
      <alignment vertical="center" wrapText="1"/>
    </xf>
    <xf numFmtId="0" fontId="12" fillId="0" borderId="1" xfId="0" applyFont="1" applyBorder="1" applyAlignment="1">
      <alignment vertical="center" wrapText="1"/>
    </xf>
    <xf numFmtId="55" fontId="5" fillId="0" borderId="0" xfId="0" applyNumberFormat="1" applyFont="1" applyAlignment="1">
      <alignment horizontal="right" vertical="center"/>
    </xf>
    <xf numFmtId="0" fontId="3" fillId="0" borderId="8" xfId="0" applyFont="1" applyBorder="1" applyAlignment="1">
      <alignment vertical="center" wrapText="1"/>
    </xf>
    <xf numFmtId="0" fontId="14" fillId="0" borderId="0" xfId="0" applyFont="1">
      <alignment vertical="center"/>
    </xf>
    <xf numFmtId="0" fontId="14" fillId="0" borderId="1" xfId="0" applyFont="1" applyBorder="1" applyAlignment="1">
      <alignment vertical="center" wrapText="1"/>
    </xf>
    <xf numFmtId="0" fontId="4" fillId="5" borderId="1" xfId="0" applyFont="1" applyFill="1" applyBorder="1">
      <alignment vertical="center"/>
    </xf>
    <xf numFmtId="0" fontId="3" fillId="5" borderId="1" xfId="0" applyFont="1" applyFill="1" applyBorder="1" applyAlignment="1">
      <alignment vertical="center" wrapText="1"/>
    </xf>
    <xf numFmtId="0" fontId="4"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4" fillId="6" borderId="1" xfId="0" applyFont="1" applyFill="1" applyBorder="1">
      <alignment vertical="center"/>
    </xf>
    <xf numFmtId="0" fontId="3" fillId="6" borderId="1" xfId="0" applyFont="1" applyFill="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9" fillId="5" borderId="1" xfId="0" applyFont="1" applyFill="1" applyBorder="1" applyAlignment="1">
      <alignment horizontal="left" vertical="center"/>
    </xf>
    <xf numFmtId="0" fontId="4" fillId="5"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0" borderId="10" xfId="0" applyFont="1" applyBorder="1" applyAlignment="1">
      <alignment horizontal="center"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lef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4" fillId="6" borderId="6" xfId="0" applyFont="1" applyFill="1" applyBorder="1" applyAlignment="1">
      <alignment horizontal="left" vertical="center"/>
    </xf>
    <xf numFmtId="0" fontId="4" fillId="6" borderId="8" xfId="0" applyFont="1" applyFill="1" applyBorder="1" applyAlignment="1">
      <alignment horizontal="left" vertical="center"/>
    </xf>
    <xf numFmtId="0" fontId="4" fillId="6" borderId="7" xfId="0" applyFont="1" applyFill="1" applyBorder="1" applyAlignment="1">
      <alignment horizontal="left" vertical="center"/>
    </xf>
    <xf numFmtId="0" fontId="4" fillId="6"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EDD8-B4D0-4C07-AD59-D3861D955F03}">
  <sheetPr>
    <tabColor theme="9" tint="0.59999389629810485"/>
    <pageSetUpPr fitToPage="1"/>
  </sheetPr>
  <dimension ref="A1:D49"/>
  <sheetViews>
    <sheetView tabSelected="1" view="pageBreakPreview" zoomScaleNormal="100" zoomScaleSheetLayoutView="100" workbookViewId="0"/>
  </sheetViews>
  <sheetFormatPr defaultRowHeight="13.5" x14ac:dyDescent="0.15"/>
  <cols>
    <col min="1" max="1" width="5" customWidth="1"/>
    <col min="2" max="2" width="7.25" customWidth="1"/>
    <col min="3" max="3" width="87.375" style="1" customWidth="1"/>
    <col min="4" max="4" width="98.375" style="1" customWidth="1"/>
    <col min="5" max="5" width="59.875" customWidth="1"/>
  </cols>
  <sheetData>
    <row r="1" spans="1:4" ht="32.25" customHeight="1" x14ac:dyDescent="0.15">
      <c r="A1" s="9" t="s">
        <v>135</v>
      </c>
      <c r="D1" s="20" t="s">
        <v>134</v>
      </c>
    </row>
    <row r="2" spans="1:4" ht="23.25" customHeight="1" x14ac:dyDescent="0.15">
      <c r="A2" s="9"/>
      <c r="B2" s="11" t="s">
        <v>0</v>
      </c>
      <c r="D2" s="8"/>
    </row>
    <row r="3" spans="1:4" ht="9" customHeight="1" x14ac:dyDescent="0.15">
      <c r="A3" s="9"/>
      <c r="D3" s="8"/>
    </row>
    <row r="4" spans="1:4" ht="27" customHeight="1" x14ac:dyDescent="0.15">
      <c r="A4" s="2"/>
      <c r="B4" s="31" t="s">
        <v>1</v>
      </c>
      <c r="C4" s="31"/>
      <c r="D4" s="7" t="s">
        <v>2</v>
      </c>
    </row>
    <row r="5" spans="1:4" ht="27.75" customHeight="1" x14ac:dyDescent="0.15">
      <c r="A5" s="2"/>
      <c r="B5" s="24" t="s">
        <v>3</v>
      </c>
      <c r="C5" s="24"/>
      <c r="D5" s="25"/>
    </row>
    <row r="6" spans="1:4" ht="60.75" customHeight="1" x14ac:dyDescent="0.15">
      <c r="A6" s="2">
        <f>ROW()-5</f>
        <v>1</v>
      </c>
      <c r="B6" s="32" t="s">
        <v>4</v>
      </c>
      <c r="C6" s="32"/>
      <c r="D6" s="3" t="s">
        <v>122</v>
      </c>
    </row>
    <row r="7" spans="1:4" ht="36" customHeight="1" x14ac:dyDescent="0.15">
      <c r="A7" s="2">
        <f t="shared" ref="A7:A9" si="0">ROW()-5</f>
        <v>2</v>
      </c>
      <c r="B7" s="33" t="s">
        <v>6</v>
      </c>
      <c r="C7" s="34"/>
      <c r="D7" s="3" t="s">
        <v>7</v>
      </c>
    </row>
    <row r="8" spans="1:4" ht="60.75" customHeight="1" x14ac:dyDescent="0.15">
      <c r="A8" s="2">
        <f t="shared" si="0"/>
        <v>3</v>
      </c>
      <c r="B8" s="33" t="s">
        <v>8</v>
      </c>
      <c r="C8" s="34"/>
      <c r="D8" s="3" t="s">
        <v>123</v>
      </c>
    </row>
    <row r="9" spans="1:4" ht="42" customHeight="1" x14ac:dyDescent="0.15">
      <c r="A9" s="2">
        <f t="shared" si="0"/>
        <v>4</v>
      </c>
      <c r="B9" s="33" t="s">
        <v>9</v>
      </c>
      <c r="C9" s="34"/>
      <c r="D9" s="3" t="s">
        <v>90</v>
      </c>
    </row>
    <row r="10" spans="1:4" ht="36" customHeight="1" x14ac:dyDescent="0.15">
      <c r="A10" s="2">
        <f>ROW()-5</f>
        <v>5</v>
      </c>
      <c r="B10" s="33" t="s">
        <v>124</v>
      </c>
      <c r="C10" s="34"/>
      <c r="D10" s="3" t="s">
        <v>125</v>
      </c>
    </row>
    <row r="11" spans="1:4" ht="27.75" hidden="1" customHeight="1" x14ac:dyDescent="0.15">
      <c r="A11" s="2"/>
      <c r="B11" s="37" t="s">
        <v>91</v>
      </c>
      <c r="C11" s="37"/>
      <c r="D11" s="4"/>
    </row>
    <row r="12" spans="1:4" ht="48" hidden="1" customHeight="1" x14ac:dyDescent="0.15">
      <c r="A12" s="2">
        <f>ROW()-6</f>
        <v>6</v>
      </c>
      <c r="B12" s="10" t="s">
        <v>16</v>
      </c>
      <c r="C12" s="21" t="s">
        <v>126</v>
      </c>
      <c r="D12" s="22" t="s">
        <v>101</v>
      </c>
    </row>
    <row r="13" spans="1:4" ht="72.75" hidden="1" customHeight="1" x14ac:dyDescent="0.15">
      <c r="A13" s="2">
        <f t="shared" ref="A13:A15" si="1">ROW()-6</f>
        <v>7</v>
      </c>
      <c r="B13" s="15" t="s">
        <v>16</v>
      </c>
      <c r="C13" s="3" t="s">
        <v>94</v>
      </c>
      <c r="D13" s="23" t="s">
        <v>95</v>
      </c>
    </row>
    <row r="14" spans="1:4" ht="46.5" hidden="1" customHeight="1" x14ac:dyDescent="0.15">
      <c r="A14" s="2">
        <f t="shared" si="1"/>
        <v>8</v>
      </c>
      <c r="B14" s="15" t="s">
        <v>16</v>
      </c>
      <c r="C14" s="3" t="s">
        <v>96</v>
      </c>
      <c r="D14" s="23" t="s">
        <v>97</v>
      </c>
    </row>
    <row r="15" spans="1:4" ht="46.5" hidden="1" customHeight="1" x14ac:dyDescent="0.15">
      <c r="A15" s="2">
        <f t="shared" si="1"/>
        <v>9</v>
      </c>
      <c r="B15" s="15" t="s">
        <v>16</v>
      </c>
      <c r="C15" s="3" t="s">
        <v>98</v>
      </c>
      <c r="D15" s="23" t="s">
        <v>99</v>
      </c>
    </row>
    <row r="16" spans="1:4" ht="27.75" hidden="1" customHeight="1" x14ac:dyDescent="0.15">
      <c r="A16" s="2"/>
      <c r="B16" s="38" t="s">
        <v>100</v>
      </c>
      <c r="C16" s="37"/>
      <c r="D16" s="4"/>
    </row>
    <row r="17" spans="1:4" ht="48" hidden="1" customHeight="1" x14ac:dyDescent="0.15">
      <c r="A17" s="2">
        <f>ROW()-7</f>
        <v>10</v>
      </c>
      <c r="B17" s="15" t="s">
        <v>16</v>
      </c>
      <c r="C17" s="21" t="s">
        <v>92</v>
      </c>
      <c r="D17" s="22" t="s">
        <v>101</v>
      </c>
    </row>
    <row r="18" spans="1:4" ht="72.75" hidden="1" customHeight="1" x14ac:dyDescent="0.15">
      <c r="A18" s="2">
        <f t="shared" ref="A18:A20" si="2">ROW()-7</f>
        <v>11</v>
      </c>
      <c r="B18" s="15" t="s">
        <v>16</v>
      </c>
      <c r="C18" s="3" t="s">
        <v>94</v>
      </c>
      <c r="D18" s="23" t="s">
        <v>95</v>
      </c>
    </row>
    <row r="19" spans="1:4" ht="46.5" hidden="1" customHeight="1" x14ac:dyDescent="0.15">
      <c r="A19" s="2">
        <f t="shared" si="2"/>
        <v>12</v>
      </c>
      <c r="B19" s="15" t="s">
        <v>16</v>
      </c>
      <c r="C19" s="3" t="s">
        <v>96</v>
      </c>
      <c r="D19" s="23" t="s">
        <v>97</v>
      </c>
    </row>
    <row r="20" spans="1:4" ht="46.5" hidden="1" customHeight="1" x14ac:dyDescent="0.15">
      <c r="A20" s="2">
        <f t="shared" si="2"/>
        <v>13</v>
      </c>
      <c r="B20" s="15" t="s">
        <v>16</v>
      </c>
      <c r="C20" s="3" t="s">
        <v>98</v>
      </c>
      <c r="D20" s="23" t="s">
        <v>99</v>
      </c>
    </row>
    <row r="21" spans="1:4" ht="27.75" customHeight="1" x14ac:dyDescent="0.15">
      <c r="A21" s="2"/>
      <c r="B21" s="26" t="s">
        <v>23</v>
      </c>
      <c r="C21" s="26"/>
      <c r="D21" s="27"/>
    </row>
    <row r="22" spans="1:4" ht="27.75" customHeight="1" x14ac:dyDescent="0.15">
      <c r="A22" s="2">
        <f>ROW()-16</f>
        <v>6</v>
      </c>
      <c r="B22" s="10" t="s">
        <v>11</v>
      </c>
      <c r="C22" s="3" t="s">
        <v>24</v>
      </c>
      <c r="D22" s="3" t="s">
        <v>25</v>
      </c>
    </row>
    <row r="23" spans="1:4" ht="57.75" customHeight="1" x14ac:dyDescent="0.15">
      <c r="A23" s="2">
        <f t="shared" ref="A23:A28" si="3">ROW()-16</f>
        <v>7</v>
      </c>
      <c r="B23" s="10" t="s">
        <v>11</v>
      </c>
      <c r="C23" s="3" t="s">
        <v>26</v>
      </c>
      <c r="D23" s="3" t="s">
        <v>27</v>
      </c>
    </row>
    <row r="24" spans="1:4" s="17" customFormat="1" ht="28.5" customHeight="1" x14ac:dyDescent="0.15">
      <c r="A24" s="2">
        <f t="shared" si="3"/>
        <v>8</v>
      </c>
      <c r="B24" s="10" t="s">
        <v>11</v>
      </c>
      <c r="C24" s="3" t="s">
        <v>28</v>
      </c>
      <c r="D24" s="3" t="s">
        <v>29</v>
      </c>
    </row>
    <row r="25" spans="1:4" s="17" customFormat="1" ht="39.75" customHeight="1" x14ac:dyDescent="0.15">
      <c r="A25" s="2">
        <f t="shared" si="3"/>
        <v>9</v>
      </c>
      <c r="B25" s="10" t="s">
        <v>11</v>
      </c>
      <c r="C25" s="3" t="s">
        <v>30</v>
      </c>
      <c r="D25" s="3" t="s">
        <v>127</v>
      </c>
    </row>
    <row r="26" spans="1:4" s="17" customFormat="1" ht="37.5" customHeight="1" x14ac:dyDescent="0.15">
      <c r="A26" s="2">
        <f t="shared" si="3"/>
        <v>10</v>
      </c>
      <c r="B26" s="10" t="s">
        <v>11</v>
      </c>
      <c r="C26" s="3" t="s">
        <v>31</v>
      </c>
      <c r="D26" s="3" t="s">
        <v>32</v>
      </c>
    </row>
    <row r="27" spans="1:4" s="16" customFormat="1" ht="48" customHeight="1" x14ac:dyDescent="0.15">
      <c r="A27" s="2">
        <f t="shared" si="3"/>
        <v>11</v>
      </c>
      <c r="B27" s="10" t="s">
        <v>16</v>
      </c>
      <c r="C27" s="3" t="s">
        <v>33</v>
      </c>
      <c r="D27" s="3" t="s">
        <v>34</v>
      </c>
    </row>
    <row r="28" spans="1:4" s="17" customFormat="1" ht="48" customHeight="1" x14ac:dyDescent="0.15">
      <c r="A28" s="2">
        <f t="shared" si="3"/>
        <v>12</v>
      </c>
      <c r="B28" s="10" t="s">
        <v>16</v>
      </c>
      <c r="C28" s="3" t="s">
        <v>35</v>
      </c>
      <c r="D28" s="3" t="s">
        <v>36</v>
      </c>
    </row>
    <row r="29" spans="1:4" ht="27.75" customHeight="1" x14ac:dyDescent="0.15">
      <c r="A29" s="2"/>
      <c r="B29" s="36" t="s">
        <v>40</v>
      </c>
      <c r="C29" s="36"/>
      <c r="D29" s="25"/>
    </row>
    <row r="30" spans="1:4" ht="37.5" customHeight="1" x14ac:dyDescent="0.15">
      <c r="A30" s="2">
        <f>ROW()-17</f>
        <v>13</v>
      </c>
      <c r="B30" s="3" t="s">
        <v>41</v>
      </c>
      <c r="C30" s="3" t="s">
        <v>42</v>
      </c>
      <c r="D30" s="3" t="s">
        <v>43</v>
      </c>
    </row>
    <row r="31" spans="1:4" s="17" customFormat="1" ht="156" customHeight="1" x14ac:dyDescent="0.15">
      <c r="A31" s="2">
        <f t="shared" ref="A31:A33" si="4">ROW()-17</f>
        <v>14</v>
      </c>
      <c r="B31" s="3" t="s">
        <v>128</v>
      </c>
      <c r="C31" s="3" t="s">
        <v>45</v>
      </c>
      <c r="D31" s="3" t="s">
        <v>133</v>
      </c>
    </row>
    <row r="32" spans="1:4" s="17" customFormat="1" ht="40.5" customHeight="1" x14ac:dyDescent="0.15">
      <c r="A32" s="2">
        <f t="shared" si="4"/>
        <v>15</v>
      </c>
      <c r="B32" s="10" t="s">
        <v>16</v>
      </c>
      <c r="C32" s="3" t="s">
        <v>137</v>
      </c>
      <c r="D32" s="3" t="s">
        <v>46</v>
      </c>
    </row>
    <row r="33" spans="1:4" s="17" customFormat="1" ht="39" customHeight="1" x14ac:dyDescent="0.15">
      <c r="A33" s="2">
        <f t="shared" si="4"/>
        <v>16</v>
      </c>
      <c r="B33" s="10" t="s">
        <v>16</v>
      </c>
      <c r="C33" s="3" t="s">
        <v>47</v>
      </c>
      <c r="D33" s="3" t="s">
        <v>48</v>
      </c>
    </row>
    <row r="34" spans="1:4" ht="27.75" customHeight="1" x14ac:dyDescent="0.15">
      <c r="A34" s="2"/>
      <c r="B34" s="36" t="s">
        <v>49</v>
      </c>
      <c r="C34" s="36"/>
      <c r="D34" s="25"/>
    </row>
    <row r="35" spans="1:4" ht="26.25" customHeight="1" x14ac:dyDescent="0.15">
      <c r="A35" s="2">
        <f>ROW()-18</f>
        <v>17</v>
      </c>
      <c r="B35" s="10" t="s">
        <v>11</v>
      </c>
      <c r="C35" s="3" t="s">
        <v>50</v>
      </c>
      <c r="D35" s="3" t="s">
        <v>25</v>
      </c>
    </row>
    <row r="36" spans="1:4" ht="26.25" customHeight="1" x14ac:dyDescent="0.15">
      <c r="A36" s="2">
        <f t="shared" ref="A36:A45" si="5">ROW()-18</f>
        <v>18</v>
      </c>
      <c r="B36" s="10" t="s">
        <v>11</v>
      </c>
      <c r="C36" s="3" t="s">
        <v>51</v>
      </c>
      <c r="D36" s="3" t="s">
        <v>52</v>
      </c>
    </row>
    <row r="37" spans="1:4" s="17" customFormat="1" ht="39.75" customHeight="1" x14ac:dyDescent="0.15">
      <c r="A37" s="2">
        <f t="shared" si="5"/>
        <v>19</v>
      </c>
      <c r="B37" s="10" t="s">
        <v>53</v>
      </c>
      <c r="C37" s="3" t="s">
        <v>54</v>
      </c>
      <c r="D37" s="3" t="s">
        <v>55</v>
      </c>
    </row>
    <row r="38" spans="1:4" s="17" customFormat="1" ht="39.75" customHeight="1" x14ac:dyDescent="0.15">
      <c r="A38" s="2">
        <f t="shared" si="5"/>
        <v>20</v>
      </c>
      <c r="B38" s="10" t="s">
        <v>11</v>
      </c>
      <c r="C38" s="3" t="s">
        <v>56</v>
      </c>
      <c r="D38" s="3" t="s">
        <v>57</v>
      </c>
    </row>
    <row r="39" spans="1:4" s="17" customFormat="1" ht="39.75" customHeight="1" x14ac:dyDescent="0.15">
      <c r="A39" s="2">
        <f t="shared" si="5"/>
        <v>21</v>
      </c>
      <c r="B39" s="10" t="s">
        <v>11</v>
      </c>
      <c r="C39" s="3" t="s">
        <v>58</v>
      </c>
      <c r="D39" s="3" t="s">
        <v>59</v>
      </c>
    </row>
    <row r="40" spans="1:4" s="17" customFormat="1" ht="39.75" customHeight="1" x14ac:dyDescent="0.15">
      <c r="A40" s="2">
        <f t="shared" si="5"/>
        <v>22</v>
      </c>
      <c r="B40" s="12" t="s">
        <v>16</v>
      </c>
      <c r="C40" s="13" t="s">
        <v>60</v>
      </c>
      <c r="D40" s="13" t="s">
        <v>61</v>
      </c>
    </row>
    <row r="41" spans="1:4" s="17" customFormat="1" ht="23.25" customHeight="1" x14ac:dyDescent="0.15">
      <c r="A41" s="2">
        <f t="shared" si="5"/>
        <v>23</v>
      </c>
      <c r="B41" s="10" t="s">
        <v>16</v>
      </c>
      <c r="C41" s="3" t="s">
        <v>62</v>
      </c>
      <c r="D41" s="3" t="s">
        <v>63</v>
      </c>
    </row>
    <row r="42" spans="1:4" s="17" customFormat="1" ht="42.75" customHeight="1" x14ac:dyDescent="0.15">
      <c r="A42" s="2">
        <f t="shared" si="5"/>
        <v>24</v>
      </c>
      <c r="B42" s="10" t="s">
        <v>16</v>
      </c>
      <c r="C42" s="3" t="s">
        <v>64</v>
      </c>
      <c r="D42" s="3" t="s">
        <v>65</v>
      </c>
    </row>
    <row r="43" spans="1:4" s="17" customFormat="1" ht="64.5" customHeight="1" x14ac:dyDescent="0.15">
      <c r="A43" s="2">
        <f t="shared" si="5"/>
        <v>25</v>
      </c>
      <c r="B43" s="10" t="s">
        <v>16</v>
      </c>
      <c r="C43" s="3" t="s">
        <v>66</v>
      </c>
      <c r="D43" s="3" t="s">
        <v>130</v>
      </c>
    </row>
    <row r="44" spans="1:4" s="17" customFormat="1" ht="40.5" customHeight="1" x14ac:dyDescent="0.15">
      <c r="A44" s="2">
        <f t="shared" si="5"/>
        <v>26</v>
      </c>
      <c r="B44" s="10" t="s">
        <v>16</v>
      </c>
      <c r="C44" s="3" t="s">
        <v>67</v>
      </c>
      <c r="D44" s="3" t="s">
        <v>68</v>
      </c>
    </row>
    <row r="45" spans="1:4" s="17" customFormat="1" ht="66.75" customHeight="1" x14ac:dyDescent="0.15">
      <c r="A45" s="2">
        <f t="shared" si="5"/>
        <v>27</v>
      </c>
      <c r="B45" s="10" t="s">
        <v>16</v>
      </c>
      <c r="C45" s="3" t="s">
        <v>69</v>
      </c>
      <c r="D45" s="3" t="s">
        <v>70</v>
      </c>
    </row>
    <row r="46" spans="1:4" ht="27.75" customHeight="1" x14ac:dyDescent="0.15">
      <c r="B46" s="35" t="s">
        <v>121</v>
      </c>
      <c r="C46" s="35"/>
      <c r="D46" s="28"/>
    </row>
    <row r="47" spans="1:4" ht="51.75" customHeight="1" x14ac:dyDescent="0.15">
      <c r="A47" s="2">
        <f>ROW()-19</f>
        <v>28</v>
      </c>
      <c r="B47" s="10" t="s">
        <v>11</v>
      </c>
      <c r="C47" s="3" t="s">
        <v>87</v>
      </c>
      <c r="D47" s="3" t="s">
        <v>129</v>
      </c>
    </row>
    <row r="48" spans="1:4" ht="125.25" customHeight="1" x14ac:dyDescent="0.15">
      <c r="C48"/>
      <c r="D48"/>
    </row>
    <row r="49" spans="3:4" ht="24" customHeight="1" x14ac:dyDescent="0.15">
      <c r="C49"/>
      <c r="D49"/>
    </row>
  </sheetData>
  <sheetProtection algorithmName="SHA-512" hashValue="9PiG0vApCIIBeeu4OTNUO2+lTWslKo4o1JmvLa/JuP+mCfuun+vi7UuvPupQhMFOKcnvaf39PFQFntdx65Iimg==" saltValue="KdZs0pgDprzO7MnNVAt6iw==" spinCount="100000" sheet="1" objects="1" scenarios="1"/>
  <mergeCells count="11">
    <mergeCell ref="B46:C46"/>
    <mergeCell ref="B10:C10"/>
    <mergeCell ref="B29:C29"/>
    <mergeCell ref="B34:C34"/>
    <mergeCell ref="B11:C11"/>
    <mergeCell ref="B16:C16"/>
    <mergeCell ref="B4:C4"/>
    <mergeCell ref="B6:C6"/>
    <mergeCell ref="B7:C7"/>
    <mergeCell ref="B8:C8"/>
    <mergeCell ref="B9:C9"/>
  </mergeCells>
  <phoneticPr fontId="1"/>
  <pageMargins left="0.27559055118110237" right="0.19685039370078741" top="0.41" bottom="0.34" header="0.15748031496062992" footer="0.19685039370078741"/>
  <pageSetup paperSize="9" scale="73" fitToHeight="0" orientation="landscape" r:id="rId1"/>
  <headerFooter>
    <oddHeader>&amp;C&amp;P ページ&amp;R&amp;A</oddHeader>
    <oddFooter>&amp;C&amp;"HG丸ｺﾞｼｯｸM-PRO,標準"&amp;10&amp;P</oddFooter>
  </headerFooter>
  <rowBreaks count="2" manualBreakCount="2">
    <brk id="28" max="3" man="1"/>
    <brk id="4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3B258-6E4E-420D-97D0-1EB5BEF98689}">
  <sheetPr>
    <tabColor theme="8" tint="0.59999389629810485"/>
    <pageSetUpPr fitToPage="1"/>
  </sheetPr>
  <dimension ref="A1:D51"/>
  <sheetViews>
    <sheetView view="pageBreakPreview" zoomScaleNormal="100" zoomScaleSheetLayoutView="100" workbookViewId="0"/>
  </sheetViews>
  <sheetFormatPr defaultRowHeight="13.5" x14ac:dyDescent="0.15"/>
  <cols>
    <col min="1" max="1" width="5" customWidth="1"/>
    <col min="2" max="2" width="7.25" customWidth="1"/>
    <col min="3" max="3" width="87.375" style="1" customWidth="1"/>
    <col min="4" max="4" width="98.375" style="1" customWidth="1"/>
    <col min="5" max="5" width="59.875" customWidth="1"/>
  </cols>
  <sheetData>
    <row r="1" spans="1:4" ht="32.25" customHeight="1" x14ac:dyDescent="0.15">
      <c r="A1" s="9" t="s">
        <v>138</v>
      </c>
      <c r="B1" s="9"/>
      <c r="C1" s="9"/>
      <c r="D1" s="20" t="s">
        <v>136</v>
      </c>
    </row>
    <row r="2" spans="1:4" ht="23.25" customHeight="1" x14ac:dyDescent="0.15">
      <c r="A2" s="9"/>
      <c r="B2" s="11" t="s">
        <v>0</v>
      </c>
      <c r="D2" s="8"/>
    </row>
    <row r="3" spans="1:4" ht="9" customHeight="1" x14ac:dyDescent="0.15">
      <c r="A3" s="9"/>
      <c r="D3" s="8"/>
    </row>
    <row r="4" spans="1:4" ht="27" customHeight="1" x14ac:dyDescent="0.15">
      <c r="A4" s="2"/>
      <c r="B4" s="31" t="s">
        <v>1</v>
      </c>
      <c r="C4" s="31"/>
      <c r="D4" s="7" t="s">
        <v>2</v>
      </c>
    </row>
    <row r="5" spans="1:4" ht="27.75" customHeight="1" x14ac:dyDescent="0.15">
      <c r="A5" s="2"/>
      <c r="B5" s="29" t="s">
        <v>3</v>
      </c>
      <c r="C5" s="29"/>
      <c r="D5" s="30"/>
    </row>
    <row r="6" spans="1:4" ht="63" customHeight="1" x14ac:dyDescent="0.15">
      <c r="A6" s="2">
        <f>ROW()-5</f>
        <v>1</v>
      </c>
      <c r="B6" s="32" t="s">
        <v>4</v>
      </c>
      <c r="C6" s="32"/>
      <c r="D6" s="3" t="s">
        <v>5</v>
      </c>
    </row>
    <row r="7" spans="1:4" ht="27.75" customHeight="1" x14ac:dyDescent="0.15">
      <c r="A7" s="2">
        <f t="shared" ref="A7:A8" si="0">ROW()-5</f>
        <v>2</v>
      </c>
      <c r="B7" s="33" t="s">
        <v>8</v>
      </c>
      <c r="C7" s="34"/>
      <c r="D7" s="3" t="s">
        <v>89</v>
      </c>
    </row>
    <row r="8" spans="1:4" ht="42" customHeight="1" x14ac:dyDescent="0.15">
      <c r="A8" s="2">
        <f t="shared" si="0"/>
        <v>3</v>
      </c>
      <c r="B8" s="33" t="s">
        <v>9</v>
      </c>
      <c r="C8" s="34"/>
      <c r="D8" s="3" t="s">
        <v>90</v>
      </c>
    </row>
    <row r="9" spans="1:4" ht="27.75" customHeight="1" x14ac:dyDescent="0.15">
      <c r="A9" s="2"/>
      <c r="B9" s="43" t="s">
        <v>10</v>
      </c>
      <c r="C9" s="43"/>
      <c r="D9" s="30"/>
    </row>
    <row r="10" spans="1:4" ht="48" customHeight="1" x14ac:dyDescent="0.15">
      <c r="A10" s="2">
        <f>ROW()-6</f>
        <v>4</v>
      </c>
      <c r="B10" s="10" t="s">
        <v>11</v>
      </c>
      <c r="C10" s="3" t="s">
        <v>12</v>
      </c>
      <c r="D10" s="3" t="s">
        <v>13</v>
      </c>
    </row>
    <row r="11" spans="1:4" ht="48" customHeight="1" x14ac:dyDescent="0.15">
      <c r="A11" s="2">
        <f>ROW()-6</f>
        <v>5</v>
      </c>
      <c r="B11" s="10" t="s">
        <v>11</v>
      </c>
      <c r="C11" s="3" t="s">
        <v>14</v>
      </c>
      <c r="D11" s="3" t="s">
        <v>15</v>
      </c>
    </row>
    <row r="12" spans="1:4" ht="27.75" customHeight="1" x14ac:dyDescent="0.15">
      <c r="A12" s="2"/>
      <c r="B12" s="43" t="s">
        <v>91</v>
      </c>
      <c r="C12" s="43"/>
      <c r="D12" s="30"/>
    </row>
    <row r="13" spans="1:4" ht="27.75" customHeight="1" x14ac:dyDescent="0.15">
      <c r="A13" s="2">
        <f>ROW()-7</f>
        <v>6</v>
      </c>
      <c r="B13" s="10" t="s">
        <v>16</v>
      </c>
      <c r="C13" s="3" t="s">
        <v>17</v>
      </c>
      <c r="D13" s="3" t="s">
        <v>18</v>
      </c>
    </row>
    <row r="14" spans="1:4" ht="48" customHeight="1" x14ac:dyDescent="0.15">
      <c r="A14" s="2">
        <f t="shared" ref="A14:A16" si="1">ROW()-7</f>
        <v>7</v>
      </c>
      <c r="B14" s="10" t="s">
        <v>16</v>
      </c>
      <c r="C14" s="3" t="s">
        <v>19</v>
      </c>
      <c r="D14" s="3" t="s">
        <v>20</v>
      </c>
    </row>
    <row r="15" spans="1:4" ht="48" customHeight="1" x14ac:dyDescent="0.15">
      <c r="A15" s="2">
        <f t="shared" si="1"/>
        <v>8</v>
      </c>
      <c r="B15" s="10" t="s">
        <v>16</v>
      </c>
      <c r="C15" s="3" t="s">
        <v>21</v>
      </c>
      <c r="D15" s="3" t="s">
        <v>22</v>
      </c>
    </row>
    <row r="16" spans="1:4" ht="48" customHeight="1" x14ac:dyDescent="0.15">
      <c r="A16" s="2">
        <f t="shared" si="1"/>
        <v>9</v>
      </c>
      <c r="B16" s="15" t="s">
        <v>16</v>
      </c>
      <c r="C16" s="21" t="s">
        <v>92</v>
      </c>
      <c r="D16" s="3" t="s">
        <v>93</v>
      </c>
    </row>
    <row r="17" spans="1:4" ht="72.75" customHeight="1" x14ac:dyDescent="0.15">
      <c r="A17" s="2">
        <f>ROW()-7</f>
        <v>10</v>
      </c>
      <c r="B17" s="15" t="s">
        <v>16</v>
      </c>
      <c r="C17" s="3" t="s">
        <v>94</v>
      </c>
      <c r="D17" s="3" t="s">
        <v>95</v>
      </c>
    </row>
    <row r="18" spans="1:4" ht="46.5" customHeight="1" x14ac:dyDescent="0.15">
      <c r="A18" s="2">
        <f>ROW()-7</f>
        <v>11</v>
      </c>
      <c r="B18" s="10" t="s">
        <v>16</v>
      </c>
      <c r="C18" s="3" t="s">
        <v>96</v>
      </c>
      <c r="D18" s="3" t="s">
        <v>97</v>
      </c>
    </row>
    <row r="19" spans="1:4" ht="46.5" customHeight="1" x14ac:dyDescent="0.15">
      <c r="A19" s="2">
        <f>ROW()-7</f>
        <v>12</v>
      </c>
      <c r="B19" s="10" t="s">
        <v>16</v>
      </c>
      <c r="C19" s="3" t="s">
        <v>98</v>
      </c>
      <c r="D19" s="3" t="s">
        <v>99</v>
      </c>
    </row>
    <row r="20" spans="1:4" ht="27.75" customHeight="1" x14ac:dyDescent="0.15">
      <c r="A20" s="2"/>
      <c r="B20" s="42" t="s">
        <v>100</v>
      </c>
      <c r="C20" s="43"/>
      <c r="D20" s="30"/>
    </row>
    <row r="21" spans="1:4" ht="48" customHeight="1" x14ac:dyDescent="0.15">
      <c r="A21" s="2">
        <f>ROW()-8</f>
        <v>13</v>
      </c>
      <c r="B21" s="15" t="s">
        <v>16</v>
      </c>
      <c r="C21" s="21" t="s">
        <v>92</v>
      </c>
      <c r="D21" s="10" t="s">
        <v>101</v>
      </c>
    </row>
    <row r="22" spans="1:4" ht="72.75" customHeight="1" x14ac:dyDescent="0.15">
      <c r="A22" s="2">
        <f t="shared" ref="A22:A24" si="2">ROW()-8</f>
        <v>14</v>
      </c>
      <c r="B22" s="15" t="s">
        <v>16</v>
      </c>
      <c r="C22" s="3" t="s">
        <v>94</v>
      </c>
      <c r="D22" s="3" t="s">
        <v>95</v>
      </c>
    </row>
    <row r="23" spans="1:4" ht="46.5" customHeight="1" x14ac:dyDescent="0.15">
      <c r="A23" s="2">
        <f t="shared" si="2"/>
        <v>15</v>
      </c>
      <c r="B23" s="15" t="s">
        <v>16</v>
      </c>
      <c r="C23" s="3" t="s">
        <v>96</v>
      </c>
      <c r="D23" s="3" t="s">
        <v>97</v>
      </c>
    </row>
    <row r="24" spans="1:4" ht="46.5" customHeight="1" x14ac:dyDescent="0.15">
      <c r="A24" s="2">
        <f t="shared" si="2"/>
        <v>16</v>
      </c>
      <c r="B24" s="15" t="s">
        <v>16</v>
      </c>
      <c r="C24" s="3" t="s">
        <v>98</v>
      </c>
      <c r="D24" s="3" t="s">
        <v>99</v>
      </c>
    </row>
    <row r="25" spans="1:4" ht="27.75" customHeight="1" x14ac:dyDescent="0.15">
      <c r="A25" s="41"/>
      <c r="B25" s="46" t="s">
        <v>37</v>
      </c>
      <c r="C25" s="47"/>
      <c r="D25" s="39"/>
    </row>
    <row r="26" spans="1:4" ht="6" customHeight="1" x14ac:dyDescent="0.15">
      <c r="A26" s="41"/>
      <c r="B26" s="48"/>
      <c r="C26" s="49"/>
      <c r="D26" s="40"/>
    </row>
    <row r="27" spans="1:4" ht="63" customHeight="1" x14ac:dyDescent="0.15">
      <c r="A27" s="6">
        <f>ROW()-10</f>
        <v>17</v>
      </c>
      <c r="B27" s="44" t="s">
        <v>38</v>
      </c>
      <c r="C27" s="45"/>
      <c r="D27" s="3" t="s">
        <v>39</v>
      </c>
    </row>
    <row r="28" spans="1:4" ht="27.75" customHeight="1" x14ac:dyDescent="0.15">
      <c r="A28" s="2"/>
      <c r="B28" s="43" t="s">
        <v>71</v>
      </c>
      <c r="C28" s="43"/>
      <c r="D28" s="30"/>
    </row>
    <row r="29" spans="1:4" ht="37.5" customHeight="1" x14ac:dyDescent="0.15">
      <c r="A29" s="2">
        <f>ROW()-11</f>
        <v>18</v>
      </c>
      <c r="B29" s="3" t="s">
        <v>41</v>
      </c>
      <c r="C29" s="3" t="s">
        <v>72</v>
      </c>
      <c r="D29" s="3" t="s">
        <v>102</v>
      </c>
    </row>
    <row r="30" spans="1:4" ht="87.75" customHeight="1" x14ac:dyDescent="0.15">
      <c r="A30" s="2">
        <f t="shared" ref="A30:A36" si="3">ROW()-11</f>
        <v>19</v>
      </c>
      <c r="B30" s="3" t="s">
        <v>44</v>
      </c>
      <c r="C30" s="3" t="s">
        <v>73</v>
      </c>
      <c r="D30" s="19" t="s">
        <v>103</v>
      </c>
    </row>
    <row r="31" spans="1:4" ht="37.5" customHeight="1" x14ac:dyDescent="0.15">
      <c r="A31" s="2">
        <f t="shared" si="3"/>
        <v>20</v>
      </c>
      <c r="B31" s="3" t="s">
        <v>11</v>
      </c>
      <c r="C31" s="3" t="s">
        <v>104</v>
      </c>
      <c r="D31" s="3" t="s">
        <v>131</v>
      </c>
    </row>
    <row r="32" spans="1:4" ht="51.75" customHeight="1" x14ac:dyDescent="0.15">
      <c r="A32" s="2">
        <f t="shared" si="3"/>
        <v>21</v>
      </c>
      <c r="B32" s="10" t="s">
        <v>11</v>
      </c>
      <c r="C32" s="3" t="s">
        <v>105</v>
      </c>
      <c r="D32" s="3" t="s">
        <v>74</v>
      </c>
    </row>
    <row r="33" spans="1:4" ht="51.75" customHeight="1" x14ac:dyDescent="0.15">
      <c r="A33" s="2">
        <f t="shared" si="3"/>
        <v>22</v>
      </c>
      <c r="B33" s="10" t="s">
        <v>11</v>
      </c>
      <c r="C33" s="3" t="s">
        <v>106</v>
      </c>
      <c r="D33" s="3" t="s">
        <v>107</v>
      </c>
    </row>
    <row r="34" spans="1:4" ht="27.75" customHeight="1" x14ac:dyDescent="0.15">
      <c r="A34" s="2">
        <f t="shared" si="3"/>
        <v>23</v>
      </c>
      <c r="B34" s="10" t="s">
        <v>16</v>
      </c>
      <c r="C34" s="3" t="s">
        <v>108</v>
      </c>
      <c r="D34" s="3" t="s">
        <v>109</v>
      </c>
    </row>
    <row r="35" spans="1:4" ht="36.950000000000003" customHeight="1" x14ac:dyDescent="0.15">
      <c r="A35" s="2">
        <f t="shared" si="3"/>
        <v>24</v>
      </c>
      <c r="B35" s="10" t="s">
        <v>16</v>
      </c>
      <c r="C35" s="3" t="s">
        <v>110</v>
      </c>
      <c r="D35" s="14" t="s">
        <v>111</v>
      </c>
    </row>
    <row r="36" spans="1:4" ht="45" customHeight="1" x14ac:dyDescent="0.15">
      <c r="A36" s="2">
        <f t="shared" si="3"/>
        <v>25</v>
      </c>
      <c r="B36" s="10" t="s">
        <v>16</v>
      </c>
      <c r="C36" s="3" t="s">
        <v>112</v>
      </c>
      <c r="D36" s="3" t="s">
        <v>75</v>
      </c>
    </row>
    <row r="37" spans="1:4" ht="27.75" customHeight="1" x14ac:dyDescent="0.15">
      <c r="A37" s="2"/>
      <c r="B37" s="43" t="s">
        <v>76</v>
      </c>
      <c r="C37" s="43"/>
      <c r="D37" s="30"/>
    </row>
    <row r="38" spans="1:4" ht="60" customHeight="1" x14ac:dyDescent="0.15">
      <c r="A38" s="2">
        <f>ROW()-12</f>
        <v>26</v>
      </c>
      <c r="B38" s="10" t="s">
        <v>11</v>
      </c>
      <c r="C38" s="3" t="s">
        <v>77</v>
      </c>
      <c r="D38" s="3" t="s">
        <v>132</v>
      </c>
    </row>
    <row r="39" spans="1:4" ht="48" customHeight="1" x14ac:dyDescent="0.15">
      <c r="A39" s="2">
        <f t="shared" ref="A39:A44" si="4">ROW()-12</f>
        <v>27</v>
      </c>
      <c r="B39" s="10" t="s">
        <v>16</v>
      </c>
      <c r="C39" s="3" t="s">
        <v>78</v>
      </c>
      <c r="D39" s="3" t="s">
        <v>79</v>
      </c>
    </row>
    <row r="40" spans="1:4" ht="48" customHeight="1" x14ac:dyDescent="0.15">
      <c r="A40" s="2">
        <f t="shared" si="4"/>
        <v>28</v>
      </c>
      <c r="B40" s="10" t="s">
        <v>16</v>
      </c>
      <c r="C40" s="3" t="s">
        <v>80</v>
      </c>
      <c r="D40" s="3" t="s">
        <v>81</v>
      </c>
    </row>
    <row r="41" spans="1:4" ht="49.5" customHeight="1" x14ac:dyDescent="0.15">
      <c r="A41" s="2">
        <f t="shared" si="4"/>
        <v>29</v>
      </c>
      <c r="B41" s="10" t="s">
        <v>16</v>
      </c>
      <c r="C41" s="3" t="s">
        <v>82</v>
      </c>
      <c r="D41" s="3" t="s">
        <v>83</v>
      </c>
    </row>
    <row r="42" spans="1:4" ht="27.75" customHeight="1" x14ac:dyDescent="0.15">
      <c r="A42" s="2">
        <f t="shared" si="4"/>
        <v>30</v>
      </c>
      <c r="B42" s="10" t="s">
        <v>16</v>
      </c>
      <c r="C42" s="3" t="s">
        <v>84</v>
      </c>
      <c r="D42" s="3" t="s">
        <v>85</v>
      </c>
    </row>
    <row r="43" spans="1:4" ht="63.95" customHeight="1" x14ac:dyDescent="0.15">
      <c r="A43" s="2">
        <f t="shared" si="4"/>
        <v>31</v>
      </c>
      <c r="B43" s="10" t="s">
        <v>16</v>
      </c>
      <c r="C43" s="3" t="s">
        <v>113</v>
      </c>
      <c r="D43" s="3" t="s">
        <v>114</v>
      </c>
    </row>
    <row r="44" spans="1:4" ht="27.75" customHeight="1" x14ac:dyDescent="0.15">
      <c r="A44" s="2">
        <f t="shared" si="4"/>
        <v>32</v>
      </c>
      <c r="B44" s="10" t="s">
        <v>16</v>
      </c>
      <c r="C44" s="3" t="s">
        <v>115</v>
      </c>
      <c r="D44" s="3" t="s">
        <v>116</v>
      </c>
    </row>
    <row r="45" spans="1:4" ht="27.75" customHeight="1" x14ac:dyDescent="0.15">
      <c r="A45" s="2"/>
      <c r="B45" s="43" t="s">
        <v>117</v>
      </c>
      <c r="C45" s="43"/>
      <c r="D45" s="30"/>
    </row>
    <row r="46" spans="1:4" ht="48" customHeight="1" x14ac:dyDescent="0.15">
      <c r="A46" s="2">
        <f>ROW()-13</f>
        <v>33</v>
      </c>
      <c r="B46" s="3" t="s">
        <v>44</v>
      </c>
      <c r="C46" s="18" t="s">
        <v>86</v>
      </c>
      <c r="D46" s="13" t="s">
        <v>118</v>
      </c>
    </row>
    <row r="47" spans="1:4" ht="63.95" customHeight="1" x14ac:dyDescent="0.15">
      <c r="A47" s="2">
        <f t="shared" ref="A47" si="5">ROW()-13</f>
        <v>34</v>
      </c>
      <c r="B47" s="10" t="s">
        <v>16</v>
      </c>
      <c r="C47" s="3" t="s">
        <v>119</v>
      </c>
      <c r="D47" s="5" t="s">
        <v>120</v>
      </c>
    </row>
    <row r="48" spans="1:4" ht="27.75" customHeight="1" x14ac:dyDescent="0.15">
      <c r="B48" s="43" t="s">
        <v>121</v>
      </c>
      <c r="C48" s="43"/>
      <c r="D48" s="30"/>
    </row>
    <row r="49" spans="1:4" ht="26.25" customHeight="1" x14ac:dyDescent="0.15">
      <c r="A49" s="2">
        <f>ROW()-14</f>
        <v>35</v>
      </c>
      <c r="B49" s="10" t="s">
        <v>11</v>
      </c>
      <c r="C49" s="3" t="s">
        <v>87</v>
      </c>
      <c r="D49" s="3" t="s">
        <v>88</v>
      </c>
    </row>
    <row r="50" spans="1:4" ht="125.25" customHeight="1" x14ac:dyDescent="0.15">
      <c r="C50"/>
      <c r="D50"/>
    </row>
    <row r="51" spans="1:4" ht="24" customHeight="1" x14ac:dyDescent="0.15">
      <c r="C51"/>
      <c r="D51"/>
    </row>
  </sheetData>
  <sheetProtection algorithmName="SHA-512" hashValue="AebGZkBFhBqUwZsYEn9dH7SQyBB/UKZcRH4uhG0khKeHEsx6G1WnntQwx1QIDbjJhB6R59ikeDMZI+yAad1B+g==" saltValue="QOkoczXj4P/ua1DKzgkvNw==" spinCount="100000" sheet="1" objects="1" scenarios="1"/>
  <mergeCells count="15">
    <mergeCell ref="B48:C48"/>
    <mergeCell ref="B28:C28"/>
    <mergeCell ref="B37:C37"/>
    <mergeCell ref="B45:C45"/>
    <mergeCell ref="B9:C9"/>
    <mergeCell ref="B12:C12"/>
    <mergeCell ref="B27:C27"/>
    <mergeCell ref="B25:C26"/>
    <mergeCell ref="D25:D26"/>
    <mergeCell ref="A25:A26"/>
    <mergeCell ref="B4:C4"/>
    <mergeCell ref="B6:C6"/>
    <mergeCell ref="B7:C7"/>
    <mergeCell ref="B8:C8"/>
    <mergeCell ref="B20:C20"/>
  </mergeCells>
  <phoneticPr fontId="1"/>
  <pageMargins left="0.27559055118110237" right="0.19685039370078741" top="0.6692913385826772" bottom="0.47244094488188981" header="0.15748031496062992" footer="0.19685039370078741"/>
  <pageSetup paperSize="9" scale="73" fitToHeight="0" orientation="landscape" r:id="rId1"/>
  <headerFooter>
    <oddHeader>&amp;C&amp;P ページ&amp;R&amp;A</oddHeader>
    <oddFooter>&amp;C&amp;"HG丸ｺﾞｼｯｸM-PRO,標準"&amp;10&amp;P</oddFooter>
  </headerFooter>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C45CFDAC295174FA656AA0ACEF05893" ma:contentTypeVersion="18" ma:contentTypeDescription="新しいドキュメントを作成します。" ma:contentTypeScope="" ma:versionID="7796e86f5b59136230e093d03c3832f1">
  <xsd:schema xmlns:xsd="http://www.w3.org/2001/XMLSchema" xmlns:xs="http://www.w3.org/2001/XMLSchema" xmlns:p="http://schemas.microsoft.com/office/2006/metadata/properties" xmlns:ns2="6111c8af-9412-4ceb-b9e7-3db5e26ee58d" xmlns:ns3="9e31412f-fe36-49f5-a879-7c6c1ad03637" targetNamespace="http://schemas.microsoft.com/office/2006/metadata/properties" ma:root="true" ma:fieldsID="e810126208cd9cffc463fa5c643ef226" ns2:_="" ns3:_="">
    <xsd:import namespace="6111c8af-9412-4ceb-b9e7-3db5e26ee58d"/>
    <xsd:import namespace="9e31412f-fe36-49f5-a879-7c6c1ad036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1c8af-9412-4ceb-b9e7-3db5e26ee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b5cec4f-2a87-4c75-a56b-c70c3b86e6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31412f-fe36-49f5-a879-7c6c1ad03637"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df21afa-587b-4729-8cbb-ce737331542e}" ma:internalName="TaxCatchAll" ma:showField="CatchAllData" ma:web="9e31412f-fe36-49f5-a879-7c6c1ad03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D6923-DECB-4BFB-B425-A7F171E233DD}">
  <ds:schemaRefs>
    <ds:schemaRef ds:uri="http://schemas.microsoft.com/sharepoint/v3/contenttype/forms"/>
  </ds:schemaRefs>
</ds:datastoreItem>
</file>

<file path=customXml/itemProps2.xml><?xml version="1.0" encoding="utf-8"?>
<ds:datastoreItem xmlns:ds="http://schemas.openxmlformats.org/officeDocument/2006/customXml" ds:itemID="{548AD30F-90E7-4588-BCA0-3E53F28EE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1c8af-9412-4ceb-b9e7-3db5e26ee58d"/>
    <ds:schemaRef ds:uri="9e31412f-fe36-49f5-a879-7c6c1ad036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DPCデータで計測する場合_0621</vt:lpstr>
      <vt:lpstr>DPCデータ以外で計測する場合_0621</vt:lpstr>
      <vt:lpstr>DPCデータで計測する場合_0621!Print_Area</vt:lpstr>
      <vt:lpstr>DPCデータ以外で計測する場合_0621!Print_Area</vt:lpstr>
      <vt:lpstr>DPCデータで計測する場合_0621!Print_Titles</vt:lpstr>
      <vt:lpstr>DPCデータ以外で計測する場合_0621!Print_Titles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FY24_FAQ_tetsuzuki</dc:title>
  <dc:subject/>
  <dc:creator>浅野 由莉</dc:creator>
  <cp:keywords/>
  <dc:description/>
  <cp:lastModifiedBy>石川 瑞葵</cp:lastModifiedBy>
  <cp:revision/>
  <cp:lastPrinted>2024-06-21T08:17:25Z</cp:lastPrinted>
  <dcterms:created xsi:type="dcterms:W3CDTF">2022-09-21T09:47:50Z</dcterms:created>
  <dcterms:modified xsi:type="dcterms:W3CDTF">2024-06-21T08:24:24Z</dcterms:modified>
  <cp:category/>
  <cp:contentStatus/>
</cp:coreProperties>
</file>